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36" firstSheet="31" activeTab="36"/>
  </bookViews>
  <sheets>
    <sheet name="Hoja Modelo" sheetId="1" r:id="rId1"/>
    <sheet name="DAVID HIDALGO MAESTRE" sheetId="2" r:id="rId2"/>
    <sheet name="IRENE CABANILLAS FERNANDEZ" sheetId="3" r:id="rId3"/>
    <sheet name="SILVIA MINGUEZ" sheetId="4" r:id="rId4"/>
    <sheet name="BEATRIZ TENA" sheetId="5" r:id="rId5"/>
    <sheet name="MARTA GUERRERO" sheetId="6" r:id="rId6"/>
    <sheet name="ALICIA SANABRIA" sheetId="7" r:id="rId7"/>
    <sheet name="VIRGINIE LEGOEUL" sheetId="8" r:id="rId8"/>
    <sheet name="MARI CARMEN GUTIERREZ" sheetId="9" r:id="rId9"/>
    <sheet name="ANA MARIA GONZALEZ" sheetId="10" r:id="rId10"/>
    <sheet name="MARCOS" sheetId="11" r:id="rId11"/>
    <sheet name="jesus acosta" sheetId="12" r:id="rId12"/>
    <sheet name="RUBEN GARCIA" sheetId="13" r:id="rId13"/>
    <sheet name="MANUEL OJEDA" sheetId="14" r:id="rId14"/>
    <sheet name="MARIA GRANADA" sheetId="15" r:id="rId15"/>
    <sheet name="ANTONIA MARIA BENITEZ" sheetId="16" r:id="rId16"/>
    <sheet name="INMACULADA PARREÑO" sheetId="17" r:id="rId17"/>
    <sheet name="ANA HIDALGO" sheetId="18" r:id="rId18"/>
    <sheet name="ANA TRENADO" sheetId="19" r:id="rId19"/>
    <sheet name="ANTONIO M. VALENZUELA" sheetId="20" r:id="rId20"/>
    <sheet name="VICTOR SALGADO" sheetId="21" r:id="rId21"/>
    <sheet name="cATALINA cANO " sheetId="22" r:id="rId22"/>
    <sheet name="MERCEDES LARA" sheetId="23" r:id="rId23"/>
    <sheet name="JULIO APARICIO" sheetId="24" r:id="rId24"/>
    <sheet name="ANA MARIA SANCHEZ BARRERO" sheetId="25" r:id="rId25"/>
    <sheet name="MIGUEL NUÑEZ GONZALEZ" sheetId="26" r:id="rId26"/>
    <sheet name="MARIA DEL MAR MAGARIN" sheetId="27" r:id="rId27"/>
    <sheet name="ANTONIO BARRAGAN ORTIZ" sheetId="28" r:id="rId28"/>
    <sheet name="RAQUEL OTERO PIZARRRO" sheetId="29" r:id="rId29"/>
    <sheet name="Mari Carmen Rivera Maroto" sheetId="30" r:id="rId30"/>
    <sheet name="Mercedes Carrizosa Lopez" sheetId="31" r:id="rId31"/>
    <sheet name="ANTOLIN RAJO GALAN" sheetId="32" r:id="rId32"/>
    <sheet name="VERONICA ARANDA" sheetId="33" r:id="rId33"/>
    <sheet name="ISRAEL SIERRA RODRIGUEZ" sheetId="34" r:id="rId34"/>
    <sheet name="ENRIQUE BURDALO NOGALES" sheetId="35" r:id="rId35"/>
    <sheet name="BEATRIZ SILVA GALLARDO" sheetId="36" r:id="rId36"/>
    <sheet name="resumen" sheetId="37" r:id="rId37"/>
  </sheets>
  <definedNames/>
  <calcPr fullCalcOnLoad="1"/>
</workbook>
</file>

<file path=xl/sharedStrings.xml><?xml version="1.0" encoding="utf-8"?>
<sst xmlns="http://schemas.openxmlformats.org/spreadsheetml/2006/main" count="1189" uniqueCount="322">
  <si>
    <t>NOMBRE</t>
  </si>
  <si>
    <t>MERITOS</t>
  </si>
  <si>
    <t>Por experiencia laboral</t>
  </si>
  <si>
    <t>Entrevista</t>
  </si>
  <si>
    <t>Por Licenciatura</t>
  </si>
  <si>
    <t>Valorado S/N</t>
  </si>
  <si>
    <t>TITULACION</t>
  </si>
  <si>
    <t>S</t>
  </si>
  <si>
    <t>N</t>
  </si>
  <si>
    <t>Por cursos de formacion</t>
  </si>
  <si>
    <t>TOTAL</t>
  </si>
  <si>
    <t>n</t>
  </si>
  <si>
    <t>s</t>
  </si>
  <si>
    <t>Por Diplomatura   (1 pto)</t>
  </si>
  <si>
    <t>Por Licenciatura   (1,5 ptos)</t>
  </si>
  <si>
    <t>Por Estudios de Posgrado relacionados con titulación (0,5 ptos)</t>
  </si>
  <si>
    <t>Por experiencia laboral (máximo 8 ptos)</t>
  </si>
  <si>
    <t>Por cursos formacion (máximo   1,5 ptos</t>
  </si>
  <si>
    <t>Otros (0,5)</t>
  </si>
  <si>
    <t>Meritos</t>
  </si>
  <si>
    <t>Total</t>
  </si>
  <si>
    <t>Por Diplomatura</t>
  </si>
  <si>
    <t>Estudios Posgrado</t>
  </si>
  <si>
    <t>Otros</t>
  </si>
  <si>
    <t>Formador Ocupacional</t>
  </si>
  <si>
    <t>Auxiliar Laboratorio</t>
  </si>
  <si>
    <t>Quimica y Aguas Naturales</t>
  </si>
  <si>
    <t>DAVID HIDALGO MAESTRE</t>
  </si>
  <si>
    <t>BIOLOGICA</t>
  </si>
  <si>
    <t>IRENE CABANILLAS FERNANDEZ</t>
  </si>
  <si>
    <t>Tecnico Prevencion Riesgos Laborales</t>
  </si>
  <si>
    <t>Nota</t>
  </si>
  <si>
    <t>SILVIA MINGUEZ SANCHEZ</t>
  </si>
  <si>
    <t>CC. AMBIENTALES</t>
  </si>
  <si>
    <t>Monitor Ambiental</t>
  </si>
  <si>
    <t>CAP</t>
  </si>
  <si>
    <t>Sistemas Integrados de Gestión, Calidad MMAA y Riesgos Laborales</t>
  </si>
  <si>
    <t>Jornadas Agua y Desarrollo</t>
  </si>
  <si>
    <t>menos 30 horas</t>
  </si>
  <si>
    <t>Diseño y Modificacion Planos</t>
  </si>
  <si>
    <t>Procedimiento y Estructuras Auditorias Ambientales</t>
  </si>
  <si>
    <t>Experto Calidad y Medio Ambiente</t>
  </si>
  <si>
    <t>Tecnico Prevencion Riesgos Laborales: Especialidad Ergonomia</t>
  </si>
  <si>
    <t>Tecnico Prevencion Riesgos Laborales: Higiene Industrial</t>
  </si>
  <si>
    <t>Tecnico Prevencion Riesgos Laborales: Seguridad en el Trabajo</t>
  </si>
  <si>
    <t>BEATRIZ TENA ANGULO</t>
  </si>
  <si>
    <t>I.T. AGRICOLA</t>
  </si>
  <si>
    <t>Autocad 2008</t>
  </si>
  <si>
    <t>no relacion</t>
  </si>
  <si>
    <t>MARTA GUERRERO RANGEL</t>
  </si>
  <si>
    <t>Tecnico Gestion Sistemas de Calidad</t>
  </si>
  <si>
    <t>ALICIA SANABRIA CAMERO</t>
  </si>
  <si>
    <t>VIRGINIE LEGOEUL</t>
  </si>
  <si>
    <t>DIPLOMADA EN TURISMO</t>
  </si>
  <si>
    <t>Auxiliar Administrativo</t>
  </si>
  <si>
    <t>no relacionado actividad</t>
  </si>
  <si>
    <t>MARI CARMEN GUTIERREZ CALURANO</t>
  </si>
  <si>
    <t>Seguridad en el trabajo, Higuiene Industrial y Ergonomía Psicol</t>
  </si>
  <si>
    <t xml:space="preserve">Tecnico en Formación </t>
  </si>
  <si>
    <t>Formador de Formadores</t>
  </si>
  <si>
    <t>a partir de aquí no se valoran por llegar al límite puntuable</t>
  </si>
  <si>
    <t>Centro de Desarrollo Rural 2 meses y 23 días (Agosto-Oct 07)</t>
  </si>
  <si>
    <t>Centro de Desarrollo Rural  (Septiembre-Oct 08)</t>
  </si>
  <si>
    <t>Centro de Desarrollo Rural (Noviembre 08)</t>
  </si>
  <si>
    <t>ANA MARIA GONZALEZ GUTIERREZ</t>
  </si>
  <si>
    <t>INGIENERIA QUIMICA</t>
  </si>
  <si>
    <t>Centrales y Protección Radiológica</t>
  </si>
  <si>
    <t>Estrategias para la interpretación de calidad ambiental</t>
  </si>
  <si>
    <t>Gestión de Calidad</t>
  </si>
  <si>
    <t>inferior a 31 horas</t>
  </si>
  <si>
    <t>Responsabilidad social en la empresa</t>
  </si>
  <si>
    <t>MARCOS GONZALEZ GRUESO</t>
  </si>
  <si>
    <t>Restauracion Margen Fluvial y areas de degradación</t>
  </si>
  <si>
    <t>Monitor de olivicultura (128 días)</t>
  </si>
  <si>
    <t>Monitor trabajo forestal (180 días)</t>
  </si>
  <si>
    <t>I.T. FORESTAL</t>
  </si>
  <si>
    <t>JESUS ACOSTA GOMEZ</t>
  </si>
  <si>
    <t>Prevencion Riesgos Laborales</t>
  </si>
  <si>
    <t>inferior a 30 horas</t>
  </si>
  <si>
    <t>Mediciones y presupuestos</t>
  </si>
  <si>
    <t>ninguna relación</t>
  </si>
  <si>
    <t>Sistema Información Geográfica</t>
  </si>
  <si>
    <t>Introduccion al Diseño Gráfico por ordenador</t>
  </si>
  <si>
    <t>RUBEN GARCIA DOMINGUEZ</t>
  </si>
  <si>
    <t>I.T.AGRICOLA</t>
  </si>
  <si>
    <t>Energía renovable</t>
  </si>
  <si>
    <t>Nuevas demandas sociales</t>
  </si>
  <si>
    <t>Curso sobre agricultura y medio ambiente</t>
  </si>
  <si>
    <t>Gestión Medioambiental</t>
  </si>
  <si>
    <t>Se incluye experiencia no se acredita en que funciones</t>
  </si>
  <si>
    <t>MANUEL OJEDA</t>
  </si>
  <si>
    <t>INGENIERO T.AGRICOLA-I. AGRONOMO</t>
  </si>
  <si>
    <t xml:space="preserve">Auxiliar  </t>
  </si>
  <si>
    <t>No categoria</t>
  </si>
  <si>
    <t>Autocad</t>
  </si>
  <si>
    <t>Tecnico Auxiliar Diseño Grafico</t>
  </si>
  <si>
    <t>Calculo estrucutras metalicas</t>
  </si>
  <si>
    <t>inferio a 30 horas</t>
  </si>
  <si>
    <t>supera puntuación de cursos</t>
  </si>
  <si>
    <t>maximo 1,5</t>
  </si>
  <si>
    <t>MARIA GRANADA TORRES PENCO</t>
  </si>
  <si>
    <t>INGENIERO T.AGRICOLA</t>
  </si>
  <si>
    <t>no se acredita la experiencia en que funciones</t>
  </si>
  <si>
    <t>ANTONIA MARIA BENITEZ</t>
  </si>
  <si>
    <t>CC. BIOLOGICAS</t>
  </si>
  <si>
    <t>Gestion medioambiental</t>
  </si>
  <si>
    <t>Curso Educación Ambiental</t>
  </si>
  <si>
    <t>Abastecimiento y Depuracion de Aguas</t>
  </si>
  <si>
    <t>Tecnicas de analisis de polen atmosférico</t>
  </si>
  <si>
    <t xml:space="preserve">Hombre y naturaleza. Itinerario Ecológico </t>
  </si>
  <si>
    <t>Monitor Actividades Tiempo libre</t>
  </si>
  <si>
    <t>Curso de Monitor Actividades de Ocio y Tiempo Libre</t>
  </si>
  <si>
    <t>Introduccion Granjas Cinegéticas</t>
  </si>
  <si>
    <t>Animacion Sociogrupal</t>
  </si>
  <si>
    <t>Gestor de Formación</t>
  </si>
  <si>
    <t>MARIA INMACULADA PARREÑO</t>
  </si>
  <si>
    <t>ITA</t>
  </si>
  <si>
    <t>Cesex. Monitora Proyecto Verde 1997 (1 mes)</t>
  </si>
  <si>
    <t>Cesex. Formación Agraria 1999 (4 mes)</t>
  </si>
  <si>
    <t>Junta Extremadura. Restaurac Espac Protegidos 2004-2007 (3 años, 10 mes y 26 días)</t>
  </si>
  <si>
    <t>Monitor de Ocio y Tiempo Libre</t>
  </si>
  <si>
    <t>Especialización sobre la Dehesa</t>
  </si>
  <si>
    <t>Conservacion de la Biodiversidad</t>
  </si>
  <si>
    <t>no aparecen horas</t>
  </si>
  <si>
    <t>ANA ISABEL HIDALGO PEREZ</t>
  </si>
  <si>
    <t>MEDIO AMBIENTE</t>
  </si>
  <si>
    <t>ANATRENADO VELASCO</t>
  </si>
  <si>
    <t xml:space="preserve">Gestion Calidad </t>
  </si>
  <si>
    <t>Alumna colaboradora Serv Educacion Ambiental de Universidad</t>
  </si>
  <si>
    <t>no aparece en vida laboral</t>
  </si>
  <si>
    <t>Sistema de Gestion Ambiental</t>
  </si>
  <si>
    <t>menos de 31 horas</t>
  </si>
  <si>
    <t>El papel….</t>
  </si>
  <si>
    <t>Caracterizacion y tratamiento sobre agua potable</t>
  </si>
  <si>
    <t>Gestion Ambiental en la sanidad publica</t>
  </si>
  <si>
    <t>Agricultura de conservacion y medida agroambientales</t>
  </si>
  <si>
    <t>Evaluacion de riesgos e impacto ambiental</t>
  </si>
  <si>
    <t>Auditor de sistema de gestión medioambiental</t>
  </si>
  <si>
    <t>ANTONIO M VALENZUELA TENA</t>
  </si>
  <si>
    <t>Instalador y proyectista de Energia Fotovoltaico</t>
  </si>
  <si>
    <t>Instalador y proyectista deEnergia Solar</t>
  </si>
  <si>
    <t>no tiene justificantes</t>
  </si>
  <si>
    <t>VICTOR SALGADO PADILLA</t>
  </si>
  <si>
    <t>ITA-INGENIERO AGRONOMO</t>
  </si>
  <si>
    <t>Especialista Universitario en evaluacion impacto ambiental</t>
  </si>
  <si>
    <t>se valora por la parte transcurrida del curso (menos 60 horas)</t>
  </si>
  <si>
    <t>Formacion Tecnico asesore explotaciones agrarias</t>
  </si>
  <si>
    <t xml:space="preserve">no se adjunta copias de contratos para poder valorar los </t>
  </si>
  <si>
    <t>Curso Formación Educadores Ambientales</t>
  </si>
  <si>
    <t>Habilidades Basicas gestionando sistemas información geografica</t>
  </si>
  <si>
    <t>menos 31 horas</t>
  </si>
  <si>
    <t>Jornadas sobre geologia ambiental</t>
  </si>
  <si>
    <t>LICENCIADA GEOGRAFIA</t>
  </si>
  <si>
    <t>CATALINA CANO FERNANDEZ</t>
  </si>
  <si>
    <t>Becaria en Consejeria de Economia</t>
  </si>
  <si>
    <t>no contrato</t>
  </si>
  <si>
    <t>Jornada sobre desarrollo rural y geografía</t>
  </si>
  <si>
    <t>Aplicación Sistemas de Información Geográfica</t>
  </si>
  <si>
    <t>master desarrollo rural</t>
  </si>
  <si>
    <t>Curso Basico de Produccion Integrada</t>
  </si>
  <si>
    <t>no guarda relación</t>
  </si>
  <si>
    <t>Formador ocupacional</t>
  </si>
  <si>
    <t>Instalador de Energía Solar</t>
  </si>
  <si>
    <t>Implantación de isntalaciones solares en edificacion</t>
  </si>
  <si>
    <t>Diseño y Modificacion de planos</t>
  </si>
  <si>
    <t>no guarda relacin</t>
  </si>
  <si>
    <t>I Congreso Mundial del Medio Ambiente</t>
  </si>
  <si>
    <t>MERCEDES LARA GARCIA</t>
  </si>
  <si>
    <t>LICENCIADA EN FILOSOFIA</t>
  </si>
  <si>
    <t>Formador de Formadores para la Iniciativa</t>
  </si>
  <si>
    <t>Seminario de Pedagogia Ambiental</t>
  </si>
  <si>
    <t>N.Tecnologias como herramientas busqueda empleo</t>
  </si>
  <si>
    <t>Secretariado de Direccion</t>
  </si>
  <si>
    <t>Monitor de actividades complementarias 2001</t>
  </si>
  <si>
    <t>Monitor de actividades complementarias 2002</t>
  </si>
  <si>
    <t>Monitor de actividades complementarias 2003</t>
  </si>
  <si>
    <t>Ayuntamiento de Azuaga 2003</t>
  </si>
  <si>
    <t>Junta de Extremadura. Actividades complementarias 2004</t>
  </si>
  <si>
    <t>Junta de Extremadura. Actividades complementarias 2005</t>
  </si>
  <si>
    <t>Junta de Extremadura. Actividades complementarias 2006</t>
  </si>
  <si>
    <t>Junta de Extremadura. Actividades complementarias 2007</t>
  </si>
  <si>
    <t>Junta de Extremadura. Actividades complementarias 2008</t>
  </si>
  <si>
    <t>Ayuntamiento de Azuaga 2008</t>
  </si>
  <si>
    <t>Mancomunidad Campiña Sur. 2008</t>
  </si>
  <si>
    <t>Junta de Extremadura. Actividades Complementarias 2009</t>
  </si>
  <si>
    <t xml:space="preserve">JULIO APARICIO </t>
  </si>
  <si>
    <t>Didacta y Metodologia en area cc sociales en educ adultos</t>
  </si>
  <si>
    <t>Prevencion riesgos laborales en sector …..</t>
  </si>
  <si>
    <t>Elaboracion Unidades Didacticas</t>
  </si>
  <si>
    <t>Un paseo en el tiempo por la Campiña Sur</t>
  </si>
  <si>
    <t>Habitos saludables</t>
  </si>
  <si>
    <t>Didactica y Metodologia en adultos</t>
  </si>
  <si>
    <t>Formacion de Educadores</t>
  </si>
  <si>
    <t>Ayuntamiento de Retamal. Prof. Educa Adulto</t>
  </si>
  <si>
    <t>ANA MARIA SANCHEZ BARRERO</t>
  </si>
  <si>
    <t>Mancomunidad Agua. Agente Ecologico</t>
  </si>
  <si>
    <t>MIGUEL NUÑEZ GONZALEZ</t>
  </si>
  <si>
    <t>LICENCIADO PSICOLOGIA</t>
  </si>
  <si>
    <t>Tecnico en previencion riesgos laborales</t>
  </si>
  <si>
    <t>Gestion de Recursos Humanos</t>
  </si>
  <si>
    <t>Master en comunicación y gestion organizacional</t>
  </si>
  <si>
    <t>Tecnico en Orientación Laboral</t>
  </si>
  <si>
    <t>MARIA DEL MAR MAGARIN RUDILLA</t>
  </si>
  <si>
    <t>TECNICO EN TURISMO</t>
  </si>
  <si>
    <t>Tursimo Rural</t>
  </si>
  <si>
    <t>Tuismo Sostenible</t>
  </si>
  <si>
    <t>Gestion de la Calidad</t>
  </si>
  <si>
    <t>Creación de Empresa Ocio y Turismo</t>
  </si>
  <si>
    <t>Otros: Elaboración Programa de Desarrollo Rural</t>
  </si>
  <si>
    <t>Red Europea de Espacios Cinegeticos Protegidos</t>
  </si>
  <si>
    <t>Asociaciacion deTurismo</t>
  </si>
  <si>
    <t>Patronato UPA</t>
  </si>
  <si>
    <t>Ceder Administrativo</t>
  </si>
  <si>
    <t>Ceder Tecnico Turismo</t>
  </si>
  <si>
    <t>Ceder Tecnico</t>
  </si>
  <si>
    <t>David Hidalgo Maestre</t>
  </si>
  <si>
    <t>Irene Cabanillas Fernandez</t>
  </si>
  <si>
    <t>Ayuntamiento de Berlanga. Tecnico Prev. Riesgos Laborales</t>
  </si>
  <si>
    <t>APROSUBA. Psicologo</t>
  </si>
  <si>
    <t>Instituto tecnico de estudios</t>
  </si>
  <si>
    <t>no acreditado en vida laboral</t>
  </si>
  <si>
    <t>Instituto y Desarrollo Empresarial S.L.</t>
  </si>
  <si>
    <t xml:space="preserve">no se acredita en la vida laboral la categoria. </t>
  </si>
  <si>
    <t>ANTONIO J. BARRAGAN ORTIZ</t>
  </si>
  <si>
    <t>LICENC. BIOLOGIA</t>
  </si>
  <si>
    <t>Titulo Especialista Universitario en Docencia</t>
  </si>
  <si>
    <t>Educacion para la ciudadania</t>
  </si>
  <si>
    <t>Educacion para la salud</t>
  </si>
  <si>
    <t>Educacion para la convivencia</t>
  </si>
  <si>
    <t>Curso de portugues</t>
  </si>
  <si>
    <t>Varios</t>
  </si>
  <si>
    <t>No tiene contrato para contrastar las categorias profesionales</t>
  </si>
  <si>
    <t>RAQUEL OTERO PIZARRO</t>
  </si>
  <si>
    <t>Informatica de usuario</t>
  </si>
  <si>
    <t>Mediciones y presupuesto</t>
  </si>
  <si>
    <t>Intr. Y correc. Analisis suelos agricolas</t>
  </si>
  <si>
    <t>Formador Ocupacional on line</t>
  </si>
  <si>
    <t>Agroganadera de Servicios</t>
  </si>
  <si>
    <t>No relacion</t>
  </si>
  <si>
    <t>Asist. Tecnica Ing. Civil S.l</t>
  </si>
  <si>
    <t>MARIA CARMEN RIVERA MAROTO</t>
  </si>
  <si>
    <t>DIPL EMPRESARIALES</t>
  </si>
  <si>
    <t>Nuevo Plan Gral Contable</t>
  </si>
  <si>
    <t>Administrativo de Personal</t>
  </si>
  <si>
    <t>Contaplus Elite</t>
  </si>
  <si>
    <t>Tecnico Admtvo Seguros</t>
  </si>
  <si>
    <t>Gestión y Adm. Empresas</t>
  </si>
  <si>
    <t xml:space="preserve">Factu. Sol gestion </t>
  </si>
  <si>
    <t>Curso legislacion sistema sanitario</t>
  </si>
  <si>
    <t>MERCEDES CARRIZOSA LOPEZ</t>
  </si>
  <si>
    <t>DIPLOMADA EN EMPRESARIALES</t>
  </si>
  <si>
    <t>Formador de Dinamizadores de la Campiña Sur</t>
  </si>
  <si>
    <t>Educacion Ambiental</t>
  </si>
  <si>
    <t>Ayuntamiento de Maguilla. 1998</t>
  </si>
  <si>
    <t>Patronato de UPA</t>
  </si>
  <si>
    <t>Ayuntamiento de Granja. 2005</t>
  </si>
  <si>
    <t xml:space="preserve">Mancomunidad Campiña Sur. </t>
  </si>
  <si>
    <t>ANTOLIN RAJO GALAN</t>
  </si>
  <si>
    <t>Otros:</t>
  </si>
  <si>
    <t xml:space="preserve">Otros: </t>
  </si>
  <si>
    <t>Otros: Estudio Impacto Ambiental de Badajoz</t>
  </si>
  <si>
    <t>VERONICA ARANDA GARCIA</t>
  </si>
  <si>
    <t>LICENCIADA BIOLOGIA</t>
  </si>
  <si>
    <t>Curso Anillamiento Cientifico de aves</t>
  </si>
  <si>
    <t>Tecnica en Dietetica y Nutricion</t>
  </si>
  <si>
    <t>Formador ocuapacional</t>
  </si>
  <si>
    <t>ISRAEL SIERRA RODRIGUEZ</t>
  </si>
  <si>
    <t>L. EN CC AMBIENTALE</t>
  </si>
  <si>
    <t>Enologia cienciay arte</t>
  </si>
  <si>
    <t>Instalaicines solares termicas</t>
  </si>
  <si>
    <t>master en gestion de sistema de calidad y medio ambiente</t>
  </si>
  <si>
    <t>Anillamiento</t>
  </si>
  <si>
    <t>ENRIQUE BURDALO NOGALES</t>
  </si>
  <si>
    <t>I.T. OBRAS PUBLICAS</t>
  </si>
  <si>
    <t>BEATRIZ SILVA GALLARDO</t>
  </si>
  <si>
    <t>LIC. CC AMBIENTALES</t>
  </si>
  <si>
    <t>NO SE PUNTUA POR NO TENER CARNET DE CONDUCIR</t>
  </si>
  <si>
    <t>Silvia Minguez Sánchez</t>
  </si>
  <si>
    <t>Beatriz Tena Angulo</t>
  </si>
  <si>
    <t>Marta Guerrero Rangel</t>
  </si>
  <si>
    <t>Alicia Sanabria Camero</t>
  </si>
  <si>
    <t xml:space="preserve">Virginie Legoeul </t>
  </si>
  <si>
    <t>Maria del Carmen Gutierrez Calurano</t>
  </si>
  <si>
    <t>Ana Maria Gonzalez Gutierrez</t>
  </si>
  <si>
    <t>Marcos González Grueso</t>
  </si>
  <si>
    <t>Jesus Acosta Gómez</t>
  </si>
  <si>
    <t>Rubén García Domínguez</t>
  </si>
  <si>
    <t>Maria Granada Torres Penco</t>
  </si>
  <si>
    <t>Maria Inmaculada Parreño</t>
  </si>
  <si>
    <t>Ana Isabel Hidalgo Perez</t>
  </si>
  <si>
    <t>Ana Trenado Velasco</t>
  </si>
  <si>
    <t>Antonio M. Valenzuela Tena</t>
  </si>
  <si>
    <t>Curso de Variables ambientales y nuevo codig tecnico edificacion</t>
  </si>
  <si>
    <t>Cambio Climático; politica y estratégias</t>
  </si>
  <si>
    <t>Curso de Experto en sistemas de gestión ambiental</t>
  </si>
  <si>
    <t>no aparece hora</t>
  </si>
  <si>
    <t>Experto en sistema de calidad y medio ambiente</t>
  </si>
  <si>
    <t>Guia Interprete en espacios naturales protegidos del litoral  de hueval</t>
  </si>
  <si>
    <t>Sistema de Gestión Ambiental</t>
  </si>
  <si>
    <t>Guia Ornitología</t>
  </si>
  <si>
    <t>Victor Salgado Padilla</t>
  </si>
  <si>
    <t>Catalina Cano Fernandez</t>
  </si>
  <si>
    <t>Mercedes Lara García</t>
  </si>
  <si>
    <t>Julio Aparicio</t>
  </si>
  <si>
    <t>Ana Maria Sánchez Barrero</t>
  </si>
  <si>
    <t>Miguel Nuñez González</t>
  </si>
  <si>
    <t>Maria del Mar Magarín Rudilla</t>
  </si>
  <si>
    <t>Antonio J. Barragán Ortíz</t>
  </si>
  <si>
    <t>Raquel Otero Pizarro</t>
  </si>
  <si>
    <t>Mª Carmen Rivera Maroto</t>
  </si>
  <si>
    <t>Mercedes Carrizosa López</t>
  </si>
  <si>
    <t>Antolín Rajo Galán</t>
  </si>
  <si>
    <t>Veronica Aranda García</t>
  </si>
  <si>
    <t>Israel Sierra Rodriguez</t>
  </si>
  <si>
    <t>Enrique Burdalo Nogales</t>
  </si>
  <si>
    <t>Beatriz Silva Gallardo</t>
  </si>
  <si>
    <t>Manuel Ojeda Mahedero</t>
  </si>
  <si>
    <t>Antonia Maria Benitez Maya</t>
  </si>
  <si>
    <t>Otros contratos que no se acreditan en que categoria</t>
  </si>
  <si>
    <t>Mancomunidad Campiña Sur</t>
  </si>
  <si>
    <t>publicacion libro</t>
  </si>
  <si>
    <t>EXCLUIDA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</si>
</sst>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double"/>
      <top style="medium"/>
      <bottom style="hair"/>
    </border>
    <border>
      <left style="double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21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" fillId="0" borderId="28" xfId="0" applyFont="1" applyBorder="1" applyAlignment="1">
      <alignment wrapText="1"/>
    </xf>
    <xf numFmtId="0" fontId="5" fillId="11" borderId="37" xfId="0" applyFont="1" applyFill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2" fontId="1" fillId="4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a3" displayName="Tabla3" ref="A2:H37" totalsRowShown="0">
  <autoFilter ref="A2:H37"/>
  <tableColumns count="8">
    <tableColumn id="1" name="NOMBRE"/>
    <tableColumn id="2" name="Por Diplomatura   (1 pto)"/>
    <tableColumn id="3" name="Por Licenciatura   (1,5 ptos)"/>
    <tableColumn id="4" name="Por Estudios de Posgrado relacionados con titulación (0,5 ptos)"/>
    <tableColumn id="5" name="Por experiencia laboral (máximo 8 ptos)"/>
    <tableColumn id="6" name="Por cursos formacion (máximo   1,5 ptos"/>
    <tableColumn id="7" name="Otros (0,5)"/>
    <tableColumn id="8" name="Merito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7">
      <selection activeCell="A14" sqref="A14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3" t="s">
        <v>6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/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/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13"/>
      <c r="F7" s="14"/>
      <c r="G7" s="14"/>
      <c r="H7" s="14"/>
      <c r="I7" s="15"/>
      <c r="J7" s="13"/>
      <c r="K7" s="16"/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18" customHeight="1">
      <c r="A15" s="18"/>
      <c r="B15" s="12"/>
      <c r="C15" s="12"/>
      <c r="D15" s="12"/>
      <c r="E15" s="13"/>
      <c r="F15" s="14"/>
      <c r="G15" s="14"/>
      <c r="H15" s="14"/>
      <c r="I15" s="15"/>
      <c r="J15" s="13"/>
      <c r="K15" s="16"/>
    </row>
    <row r="16" spans="1:11" ht="18" customHeight="1">
      <c r="A16" s="18"/>
      <c r="B16" s="12"/>
      <c r="C16" s="12"/>
      <c r="D16" s="12"/>
      <c r="E16" s="13"/>
      <c r="F16" s="14"/>
      <c r="G16" s="14"/>
      <c r="H16" s="14"/>
      <c r="I16" s="15"/>
      <c r="J16" s="13"/>
      <c r="K16" s="16"/>
    </row>
    <row r="17" spans="1:11" ht="25.5" customHeight="1">
      <c r="A17" s="18"/>
      <c r="B17" s="12"/>
      <c r="C17" s="12"/>
      <c r="D17" s="12"/>
      <c r="E17" s="13"/>
      <c r="F17" s="14"/>
      <c r="G17" s="14"/>
      <c r="H17" s="14"/>
      <c r="I17" s="15"/>
      <c r="J17" s="13"/>
      <c r="K17" s="16"/>
    </row>
    <row r="18" spans="1:11" ht="28.5" customHeight="1">
      <c r="A18" s="18"/>
      <c r="B18" s="12"/>
      <c r="C18" s="12"/>
      <c r="D18" s="12"/>
      <c r="E18" s="13"/>
      <c r="F18" s="14"/>
      <c r="G18" s="14"/>
      <c r="H18" s="14"/>
      <c r="I18" s="15"/>
      <c r="J18" s="13"/>
      <c r="K18" s="16"/>
    </row>
    <row r="19" spans="1:11" ht="27.75" customHeight="1">
      <c r="A19" s="18"/>
      <c r="B19" s="12"/>
      <c r="C19" s="12"/>
      <c r="D19" s="12"/>
      <c r="E19" s="13"/>
      <c r="F19" s="14"/>
      <c r="G19" s="14"/>
      <c r="H19" s="14"/>
      <c r="I19" s="15"/>
      <c r="J19" s="13"/>
      <c r="K19" s="16"/>
    </row>
    <row r="20" spans="1:11" ht="24.75" customHeight="1">
      <c r="A20" s="18"/>
      <c r="B20" s="12"/>
      <c r="C20" s="12"/>
      <c r="D20" s="12"/>
      <c r="E20" s="13"/>
      <c r="F20" s="14"/>
      <c r="G20" s="14"/>
      <c r="H20" s="14"/>
      <c r="I20" s="15"/>
      <c r="J20" s="13"/>
      <c r="K20" s="16"/>
    </row>
    <row r="21" spans="1:11" ht="18" customHeight="1">
      <c r="A21" s="18"/>
      <c r="B21" s="12"/>
      <c r="C21" s="12"/>
      <c r="D21" s="12"/>
      <c r="E21" s="13"/>
      <c r="F21" s="14"/>
      <c r="G21" s="14"/>
      <c r="H21" s="14"/>
      <c r="I21" s="15"/>
      <c r="J21" s="13"/>
      <c r="K21" s="16"/>
    </row>
    <row r="22" spans="1:11" ht="18" customHeight="1">
      <c r="A22" s="51" t="s">
        <v>9</v>
      </c>
      <c r="B22" s="47"/>
      <c r="C22" s="47"/>
      <c r="D22" s="47"/>
      <c r="E22" s="48"/>
      <c r="F22" s="46"/>
      <c r="G22" s="46"/>
      <c r="H22" s="46">
        <v>0</v>
      </c>
      <c r="I22" s="49"/>
      <c r="J22" s="48"/>
      <c r="K22" s="50"/>
    </row>
    <row r="23" spans="1:11" s="2" customFormat="1" ht="18" customHeight="1" thickBot="1">
      <c r="A23" s="31" t="s">
        <v>23</v>
      </c>
      <c r="B23" s="32"/>
      <c r="C23" s="32"/>
      <c r="D23" s="32"/>
      <c r="E23" s="33"/>
      <c r="F23" s="34"/>
      <c r="G23" s="34">
        <f>SUM(G15:G21)</f>
        <v>0</v>
      </c>
      <c r="H23" s="34">
        <f>G23</f>
        <v>0</v>
      </c>
      <c r="I23" s="35"/>
      <c r="J23" s="33"/>
      <c r="K23" s="36"/>
    </row>
    <row r="24" spans="1:11" s="2" customFormat="1" ht="18" customHeight="1" thickBot="1" thickTop="1">
      <c r="A24" s="37" t="s">
        <v>10</v>
      </c>
      <c r="B24" s="38"/>
      <c r="C24" s="38"/>
      <c r="D24" s="38"/>
      <c r="E24" s="39">
        <f>E5</f>
        <v>0</v>
      </c>
      <c r="F24" s="40">
        <f>F14</f>
        <v>0</v>
      </c>
      <c r="G24" s="40">
        <f>G23</f>
        <v>0</v>
      </c>
      <c r="H24" s="40">
        <f>SUM(H23+H14+H6+H5)</f>
        <v>0</v>
      </c>
      <c r="I24" s="45"/>
      <c r="J24" s="39"/>
      <c r="K24" s="41"/>
    </row>
    <row r="25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0">
      <selection activeCell="K19" sqref="K19:K21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0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66</v>
      </c>
      <c r="B15" s="42" t="s">
        <v>7</v>
      </c>
      <c r="C15" s="12"/>
      <c r="D15" s="12"/>
      <c r="E15" s="13"/>
      <c r="F15" s="14"/>
      <c r="G15" s="14">
        <v>0.05</v>
      </c>
      <c r="H15" s="14"/>
      <c r="I15" s="15"/>
      <c r="J15" s="13"/>
      <c r="K15" s="16"/>
    </row>
    <row r="16" spans="1:11" ht="18" customHeight="1">
      <c r="A16" s="43" t="s">
        <v>67</v>
      </c>
      <c r="B16" s="42" t="s">
        <v>7</v>
      </c>
      <c r="C16" s="12"/>
      <c r="D16" s="12"/>
      <c r="E16" s="13"/>
      <c r="F16" s="14"/>
      <c r="G16" s="14">
        <v>0.05</v>
      </c>
      <c r="H16" s="14"/>
      <c r="I16" s="15"/>
      <c r="J16" s="13"/>
      <c r="K16" s="16"/>
    </row>
    <row r="17" spans="1:11" ht="25.5" customHeight="1">
      <c r="A17" s="43" t="s">
        <v>68</v>
      </c>
      <c r="B17" s="42" t="s">
        <v>11</v>
      </c>
      <c r="C17" s="12"/>
      <c r="D17" s="12"/>
      <c r="E17" s="13"/>
      <c r="F17" s="14"/>
      <c r="G17" s="14"/>
      <c r="H17" s="14"/>
      <c r="I17" s="15"/>
      <c r="J17" s="13"/>
      <c r="K17" s="44" t="s">
        <v>69</v>
      </c>
    </row>
    <row r="18" spans="1:11" ht="28.5" customHeight="1">
      <c r="A18" s="43" t="s">
        <v>70</v>
      </c>
      <c r="B18" s="42" t="s">
        <v>11</v>
      </c>
      <c r="C18" s="12"/>
      <c r="D18" s="12"/>
      <c r="E18" s="13"/>
      <c r="F18" s="14"/>
      <c r="G18" s="14"/>
      <c r="H18" s="14"/>
      <c r="I18" s="15"/>
      <c r="J18" s="13"/>
      <c r="K18" s="44" t="s">
        <v>69</v>
      </c>
    </row>
    <row r="19" spans="1:11" ht="24.75" customHeight="1">
      <c r="A19" s="43" t="s">
        <v>42</v>
      </c>
      <c r="B19" s="42" t="s">
        <v>12</v>
      </c>
      <c r="C19" s="12"/>
      <c r="D19" s="12"/>
      <c r="E19" s="13"/>
      <c r="F19" s="14"/>
      <c r="G19" s="14">
        <v>0.5</v>
      </c>
      <c r="H19" s="14"/>
      <c r="I19" s="15"/>
      <c r="J19" s="13"/>
      <c r="K19" s="44"/>
    </row>
    <row r="20" spans="1:11" ht="24.75" customHeight="1">
      <c r="A20" s="43" t="s">
        <v>43</v>
      </c>
      <c r="B20" s="42" t="s">
        <v>12</v>
      </c>
      <c r="C20" s="12"/>
      <c r="D20" s="12"/>
      <c r="E20" s="13"/>
      <c r="F20" s="14"/>
      <c r="G20" s="14">
        <v>0.5</v>
      </c>
      <c r="H20" s="14"/>
      <c r="I20" s="15"/>
      <c r="J20" s="13"/>
      <c r="K20" s="44"/>
    </row>
    <row r="21" spans="1:11" ht="24.75" customHeight="1">
      <c r="A21" s="43" t="s">
        <v>44</v>
      </c>
      <c r="B21" s="42" t="s">
        <v>12</v>
      </c>
      <c r="C21" s="12"/>
      <c r="D21" s="12"/>
      <c r="E21" s="13"/>
      <c r="F21" s="14"/>
      <c r="G21" s="14">
        <v>0.5</v>
      </c>
      <c r="H21" s="14"/>
      <c r="I21" s="15"/>
      <c r="J21" s="13"/>
      <c r="K21" s="44"/>
    </row>
    <row r="22" spans="1:11" ht="24.75" customHeight="1">
      <c r="A22" s="43"/>
      <c r="B22" s="42"/>
      <c r="C22" s="12"/>
      <c r="D22" s="12"/>
      <c r="E22" s="13"/>
      <c r="F22" s="14"/>
      <c r="G22" s="14"/>
      <c r="H22" s="14"/>
      <c r="I22" s="15"/>
      <c r="J22" s="13"/>
      <c r="K22" s="16"/>
    </row>
    <row r="23" spans="1:11" ht="24.75" customHeight="1">
      <c r="A23" s="43" t="s">
        <v>99</v>
      </c>
      <c r="B23" s="42"/>
      <c r="C23" s="12"/>
      <c r="D23" s="12"/>
      <c r="E23" s="13"/>
      <c r="F23" s="14"/>
      <c r="G23" s="14"/>
      <c r="H23" s="14"/>
      <c r="I23" s="15"/>
      <c r="J23" s="13"/>
      <c r="K23" s="16"/>
    </row>
    <row r="24" spans="1:11" ht="24.75" customHeight="1">
      <c r="A24" s="43"/>
      <c r="B24" s="42"/>
      <c r="C24" s="12"/>
      <c r="D24" s="12"/>
      <c r="E24" s="13"/>
      <c r="F24" s="14"/>
      <c r="G24" s="14"/>
      <c r="H24" s="14"/>
      <c r="I24" s="15"/>
      <c r="J24" s="13"/>
      <c r="K24" s="16"/>
    </row>
    <row r="25" spans="1:11" ht="18" customHeight="1">
      <c r="A25" s="18"/>
      <c r="B25" s="12"/>
      <c r="C25" s="12"/>
      <c r="D25" s="12"/>
      <c r="E25" s="13"/>
      <c r="F25" s="14"/>
      <c r="G25" s="14"/>
      <c r="H25" s="14"/>
      <c r="I25" s="15"/>
      <c r="J25" s="13"/>
      <c r="K25" s="16"/>
    </row>
    <row r="26" spans="1:11" ht="18" customHeight="1">
      <c r="A26" s="51" t="s">
        <v>9</v>
      </c>
      <c r="B26" s="47"/>
      <c r="C26" s="47"/>
      <c r="D26" s="47"/>
      <c r="E26" s="48"/>
      <c r="F26" s="46"/>
      <c r="G26" s="34">
        <f>SUM(G15:G25)</f>
        <v>1.6</v>
      </c>
      <c r="H26" s="46">
        <v>0</v>
      </c>
      <c r="I26" s="49"/>
      <c r="J26" s="48"/>
      <c r="K26" s="50"/>
    </row>
    <row r="27" spans="1:11" s="2" customFormat="1" ht="18" customHeight="1" thickBot="1">
      <c r="A27" s="31" t="s">
        <v>23</v>
      </c>
      <c r="B27" s="32"/>
      <c r="C27" s="32"/>
      <c r="D27" s="32"/>
      <c r="E27" s="33"/>
      <c r="F27" s="34"/>
      <c r="G27" s="34"/>
      <c r="H27" s="34">
        <f>G27</f>
        <v>0</v>
      </c>
      <c r="I27" s="35"/>
      <c r="J27" s="33"/>
      <c r="K27" s="36"/>
    </row>
    <row r="28" spans="1:11" s="2" customFormat="1" ht="18" customHeight="1" thickBot="1" thickTop="1">
      <c r="A28" s="37" t="s">
        <v>10</v>
      </c>
      <c r="B28" s="38"/>
      <c r="C28" s="38">
        <f>C5</f>
        <v>0</v>
      </c>
      <c r="D28" s="38">
        <f>D6</f>
        <v>1.5</v>
      </c>
      <c r="E28" s="39">
        <f>E7</f>
        <v>0</v>
      </c>
      <c r="F28" s="40">
        <f>F14</f>
        <v>0</v>
      </c>
      <c r="G28" s="40">
        <v>1.5</v>
      </c>
      <c r="H28" s="40">
        <f>SUM(H27+H14+H6+H5)</f>
        <v>0</v>
      </c>
      <c r="I28" s="52">
        <f>SUM(C28:H28)</f>
        <v>3</v>
      </c>
      <c r="J28" s="39"/>
      <c r="K28" s="41"/>
    </row>
    <row r="29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7">
      <selection activeCell="C22" sqref="C22:I22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1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0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53" t="s">
        <v>73</v>
      </c>
      <c r="B8" s="12"/>
      <c r="C8" s="12"/>
      <c r="D8" s="12"/>
      <c r="E8" s="13"/>
      <c r="F8" s="14">
        <f>(128/30)*0.1</f>
        <v>0.4266666666666667</v>
      </c>
      <c r="G8" s="14"/>
      <c r="H8" s="14"/>
      <c r="I8" s="15"/>
      <c r="J8" s="13"/>
      <c r="K8" s="16"/>
    </row>
    <row r="9" spans="1:11" ht="18" customHeight="1">
      <c r="A9" s="53" t="s">
        <v>74</v>
      </c>
      <c r="B9" s="12"/>
      <c r="C9" s="12"/>
      <c r="D9" s="12"/>
      <c r="E9" s="13"/>
      <c r="F9" s="14">
        <f>(180/30)*0.1</f>
        <v>0.6000000000000001</v>
      </c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f>SUM(F8:F13)</f>
        <v>1.0266666666666668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72</v>
      </c>
      <c r="B15" s="42" t="s">
        <v>7</v>
      </c>
      <c r="C15" s="12"/>
      <c r="D15" s="12"/>
      <c r="E15" s="13"/>
      <c r="F15" s="14"/>
      <c r="G15" s="14">
        <v>0.5</v>
      </c>
      <c r="H15" s="14"/>
      <c r="I15" s="15"/>
      <c r="J15" s="13"/>
      <c r="K15" s="16"/>
    </row>
    <row r="16" spans="1:11" ht="24.75" customHeight="1">
      <c r="A16" s="43"/>
      <c r="B16" s="42"/>
      <c r="C16" s="12"/>
      <c r="D16" s="12"/>
      <c r="E16" s="13"/>
      <c r="F16" s="14"/>
      <c r="G16" s="14"/>
      <c r="H16" s="14"/>
      <c r="I16" s="15"/>
      <c r="J16" s="13"/>
      <c r="K16" s="16"/>
    </row>
    <row r="17" spans="1:11" ht="24.75" customHeight="1">
      <c r="A17" s="43"/>
      <c r="B17" s="42"/>
      <c r="C17" s="12"/>
      <c r="D17" s="12"/>
      <c r="E17" s="13"/>
      <c r="F17" s="14"/>
      <c r="G17" s="14"/>
      <c r="H17" s="14"/>
      <c r="I17" s="15"/>
      <c r="J17" s="13"/>
      <c r="K17" s="16"/>
    </row>
    <row r="18" spans="1:11" ht="24.75" customHeight="1">
      <c r="A18" s="43"/>
      <c r="B18" s="42"/>
      <c r="C18" s="12"/>
      <c r="D18" s="12"/>
      <c r="E18" s="13"/>
      <c r="F18" s="14"/>
      <c r="G18" s="14"/>
      <c r="H18" s="14"/>
      <c r="I18" s="15"/>
      <c r="J18" s="13"/>
      <c r="K18" s="16"/>
    </row>
    <row r="19" spans="1:11" ht="18" customHeight="1">
      <c r="A19" s="18"/>
      <c r="B19" s="12"/>
      <c r="C19" s="12"/>
      <c r="D19" s="12"/>
      <c r="E19" s="13"/>
      <c r="F19" s="14"/>
      <c r="G19" s="14"/>
      <c r="H19" s="14"/>
      <c r="I19" s="15"/>
      <c r="J19" s="13"/>
      <c r="K19" s="16"/>
    </row>
    <row r="20" spans="1:11" ht="18" customHeight="1">
      <c r="A20" s="51" t="s">
        <v>9</v>
      </c>
      <c r="B20" s="47"/>
      <c r="C20" s="47"/>
      <c r="D20" s="47"/>
      <c r="E20" s="48"/>
      <c r="F20" s="46"/>
      <c r="G20" s="34">
        <f>SUM(G15:G19)</f>
        <v>0.5</v>
      </c>
      <c r="H20" s="46">
        <v>0</v>
      </c>
      <c r="I20" s="49"/>
      <c r="J20" s="48"/>
      <c r="K20" s="50"/>
    </row>
    <row r="21" spans="1:11" s="2" customFormat="1" ht="18" customHeight="1" thickBot="1">
      <c r="A21" s="31" t="s">
        <v>23</v>
      </c>
      <c r="B21" s="32"/>
      <c r="C21" s="32"/>
      <c r="D21" s="32"/>
      <c r="E21" s="33"/>
      <c r="F21" s="34"/>
      <c r="G21" s="34"/>
      <c r="H21" s="34">
        <f>G21</f>
        <v>0</v>
      </c>
      <c r="I21" s="35"/>
      <c r="J21" s="33"/>
      <c r="K21" s="36"/>
    </row>
    <row r="22" spans="1:11" s="2" customFormat="1" ht="18" customHeight="1" thickBot="1" thickTop="1">
      <c r="A22" s="37" t="s">
        <v>10</v>
      </c>
      <c r="B22" s="38"/>
      <c r="C22" s="38">
        <f>C5</f>
        <v>1</v>
      </c>
      <c r="D22" s="38">
        <f>D6</f>
        <v>0</v>
      </c>
      <c r="E22" s="39">
        <f>E7</f>
        <v>0</v>
      </c>
      <c r="F22" s="40">
        <f>F14</f>
        <v>1.0266666666666668</v>
      </c>
      <c r="G22" s="40">
        <f>G20</f>
        <v>0.5</v>
      </c>
      <c r="H22" s="40">
        <f>SUM(H21+H14+H6+H5)</f>
        <v>0</v>
      </c>
      <c r="I22" s="52">
        <f>SUM(C22:H22)</f>
        <v>2.526666666666667</v>
      </c>
      <c r="J22" s="39"/>
      <c r="K22" s="41"/>
    </row>
    <row r="23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3">
      <selection activeCell="K15" sqref="K15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76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1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0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25.5">
      <c r="A15" s="43" t="s">
        <v>77</v>
      </c>
      <c r="B15" s="42" t="s">
        <v>11</v>
      </c>
      <c r="C15" s="12"/>
      <c r="D15" s="12"/>
      <c r="E15" s="13"/>
      <c r="F15" s="14"/>
      <c r="G15" s="14">
        <v>0</v>
      </c>
      <c r="H15" s="14"/>
      <c r="I15" s="15"/>
      <c r="J15" s="13"/>
      <c r="K15" s="44" t="s">
        <v>69</v>
      </c>
    </row>
    <row r="16" spans="1:11" ht="18" customHeight="1">
      <c r="A16" s="43" t="s">
        <v>79</v>
      </c>
      <c r="B16" s="42" t="s">
        <v>11</v>
      </c>
      <c r="C16" s="12"/>
      <c r="D16" s="12"/>
      <c r="E16" s="13"/>
      <c r="F16" s="14"/>
      <c r="G16" s="14">
        <v>0</v>
      </c>
      <c r="H16" s="14"/>
      <c r="I16" s="15"/>
      <c r="J16" s="13"/>
      <c r="K16" s="44" t="s">
        <v>80</v>
      </c>
    </row>
    <row r="17" spans="1:11" ht="25.5" customHeight="1">
      <c r="A17" s="43" t="s">
        <v>81</v>
      </c>
      <c r="B17" s="42" t="s">
        <v>12</v>
      </c>
      <c r="C17" s="12"/>
      <c r="D17" s="12"/>
      <c r="E17" s="13"/>
      <c r="F17" s="14"/>
      <c r="G17" s="14">
        <v>0.05</v>
      </c>
      <c r="H17" s="14"/>
      <c r="I17" s="15"/>
      <c r="J17" s="13"/>
      <c r="K17" s="16"/>
    </row>
    <row r="18" spans="1:11" ht="28.5" customHeight="1">
      <c r="A18" s="43" t="s">
        <v>82</v>
      </c>
      <c r="B18" s="42" t="s">
        <v>12</v>
      </c>
      <c r="C18" s="12"/>
      <c r="D18" s="12"/>
      <c r="E18" s="13"/>
      <c r="F18" s="14"/>
      <c r="G18" s="14">
        <v>0.05</v>
      </c>
      <c r="H18" s="14"/>
      <c r="I18" s="15"/>
      <c r="J18" s="13"/>
      <c r="K18" s="44"/>
    </row>
    <row r="19" spans="1:11" ht="24.75" customHeight="1">
      <c r="A19" s="43"/>
      <c r="B19" s="42"/>
      <c r="C19" s="12"/>
      <c r="D19" s="12"/>
      <c r="E19" s="13"/>
      <c r="F19" s="14"/>
      <c r="G19" s="14"/>
      <c r="H19" s="14"/>
      <c r="I19" s="15"/>
      <c r="J19" s="13"/>
      <c r="K19" s="16"/>
    </row>
    <row r="20" spans="1:11" ht="24.75" customHeight="1">
      <c r="A20" s="43"/>
      <c r="B20" s="42"/>
      <c r="C20" s="12"/>
      <c r="D20" s="12"/>
      <c r="E20" s="13"/>
      <c r="F20" s="14"/>
      <c r="G20" s="14"/>
      <c r="H20" s="14"/>
      <c r="I20" s="15"/>
      <c r="J20" s="13"/>
      <c r="K20" s="16"/>
    </row>
    <row r="21" spans="1:11" ht="24.75" customHeight="1">
      <c r="A21" s="43"/>
      <c r="B21" s="42"/>
      <c r="C21" s="12"/>
      <c r="D21" s="12"/>
      <c r="E21" s="13"/>
      <c r="F21" s="14"/>
      <c r="G21" s="14"/>
      <c r="H21" s="14"/>
      <c r="I21" s="15"/>
      <c r="J21" s="13"/>
      <c r="K21" s="16"/>
    </row>
    <row r="22" spans="1:11" ht="18" customHeight="1">
      <c r="A22" s="18"/>
      <c r="B22" s="12"/>
      <c r="C22" s="12"/>
      <c r="D22" s="12"/>
      <c r="E22" s="13"/>
      <c r="F22" s="14"/>
      <c r="G22" s="14"/>
      <c r="H22" s="14"/>
      <c r="I22" s="15"/>
      <c r="J22" s="13"/>
      <c r="K22" s="16"/>
    </row>
    <row r="23" spans="1:11" ht="18" customHeight="1">
      <c r="A23" s="51" t="s">
        <v>9</v>
      </c>
      <c r="B23" s="47"/>
      <c r="C23" s="47"/>
      <c r="D23" s="47"/>
      <c r="E23" s="48"/>
      <c r="F23" s="46"/>
      <c r="G23" s="34">
        <f>SUM(G15:G22)</f>
        <v>0.1</v>
      </c>
      <c r="H23" s="46">
        <v>0</v>
      </c>
      <c r="I23" s="49"/>
      <c r="J23" s="48"/>
      <c r="K23" s="50"/>
    </row>
    <row r="24" spans="1:11" s="2" customFormat="1" ht="18" customHeight="1" thickBot="1">
      <c r="A24" s="31" t="s">
        <v>23</v>
      </c>
      <c r="B24" s="32"/>
      <c r="C24" s="32"/>
      <c r="D24" s="32"/>
      <c r="E24" s="33"/>
      <c r="F24" s="34"/>
      <c r="G24" s="34"/>
      <c r="H24" s="34">
        <f>G24</f>
        <v>0</v>
      </c>
      <c r="I24" s="35"/>
      <c r="J24" s="33"/>
      <c r="K24" s="36"/>
    </row>
    <row r="25" spans="1:11" s="2" customFormat="1" ht="18" customHeight="1" thickBot="1" thickTop="1">
      <c r="A25" s="37" t="s">
        <v>10</v>
      </c>
      <c r="B25" s="38"/>
      <c r="C25" s="38">
        <f>C5</f>
        <v>1</v>
      </c>
      <c r="D25" s="38">
        <f>D6</f>
        <v>0</v>
      </c>
      <c r="E25" s="39">
        <f>E7</f>
        <v>0</v>
      </c>
      <c r="F25" s="40">
        <f>F14</f>
        <v>0</v>
      </c>
      <c r="G25" s="40">
        <f>G23</f>
        <v>0.1</v>
      </c>
      <c r="H25" s="40">
        <f>SUM(H24+H14+H6+H5)</f>
        <v>0</v>
      </c>
      <c r="I25" s="52">
        <f>SUM(C25:H25)</f>
        <v>1.1</v>
      </c>
      <c r="J25" s="39"/>
      <c r="K25" s="41"/>
    </row>
    <row r="26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3">
      <selection activeCell="C25" sqref="C25:I25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9.7109375" style="0" bestFit="1" customWidth="1"/>
  </cols>
  <sheetData>
    <row r="1" spans="1:11" ht="27.75" customHeight="1" thickTop="1">
      <c r="A1" s="66" t="s">
        <v>83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84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1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0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53" t="s">
        <v>89</v>
      </c>
      <c r="B8" s="12"/>
      <c r="C8" s="12"/>
      <c r="D8" s="12"/>
      <c r="E8" s="13"/>
      <c r="F8" s="14"/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85</v>
      </c>
      <c r="B15" s="42" t="s">
        <v>11</v>
      </c>
      <c r="C15" s="12"/>
      <c r="D15" s="12"/>
      <c r="E15" s="13"/>
      <c r="F15" s="14"/>
      <c r="G15" s="14">
        <v>0</v>
      </c>
      <c r="H15" s="14"/>
      <c r="I15" s="15"/>
      <c r="J15" s="13"/>
      <c r="K15" s="44" t="s">
        <v>78</v>
      </c>
    </row>
    <row r="16" spans="1:11" ht="18" customHeight="1">
      <c r="A16" s="43" t="s">
        <v>86</v>
      </c>
      <c r="B16" s="42" t="s">
        <v>11</v>
      </c>
      <c r="C16" s="12"/>
      <c r="D16" s="12"/>
      <c r="E16" s="13"/>
      <c r="F16" s="14"/>
      <c r="G16" s="14">
        <v>0</v>
      </c>
      <c r="H16" s="14"/>
      <c r="I16" s="15"/>
      <c r="J16" s="13"/>
      <c r="K16" s="44" t="s">
        <v>78</v>
      </c>
    </row>
    <row r="17" spans="1:11" ht="25.5" customHeight="1">
      <c r="A17" s="43" t="s">
        <v>87</v>
      </c>
      <c r="B17" s="42" t="s">
        <v>11</v>
      </c>
      <c r="C17" s="12"/>
      <c r="D17" s="12"/>
      <c r="E17" s="13"/>
      <c r="F17" s="14"/>
      <c r="G17" s="14">
        <v>0</v>
      </c>
      <c r="H17" s="14"/>
      <c r="I17" s="15"/>
      <c r="J17" s="13"/>
      <c r="K17" s="44" t="s">
        <v>78</v>
      </c>
    </row>
    <row r="18" spans="1:11" ht="28.5" customHeight="1">
      <c r="A18" s="43" t="s">
        <v>88</v>
      </c>
      <c r="B18" s="42" t="s">
        <v>7</v>
      </c>
      <c r="C18" s="12"/>
      <c r="D18" s="12"/>
      <c r="E18" s="13"/>
      <c r="F18" s="14"/>
      <c r="G18" s="14">
        <v>0.2</v>
      </c>
      <c r="H18" s="14"/>
      <c r="I18" s="15"/>
      <c r="J18" s="13"/>
      <c r="K18" s="44"/>
    </row>
    <row r="19" spans="1:11" ht="24.75" customHeight="1">
      <c r="A19" s="43"/>
      <c r="B19" s="42"/>
      <c r="C19" s="12"/>
      <c r="D19" s="12"/>
      <c r="E19" s="13"/>
      <c r="F19" s="14"/>
      <c r="G19" s="14"/>
      <c r="H19" s="14"/>
      <c r="I19" s="15"/>
      <c r="J19" s="13"/>
      <c r="K19" s="16"/>
    </row>
    <row r="20" spans="1:11" ht="24.75" customHeight="1">
      <c r="A20" s="43"/>
      <c r="B20" s="42"/>
      <c r="C20" s="12"/>
      <c r="D20" s="12"/>
      <c r="E20" s="13"/>
      <c r="F20" s="14"/>
      <c r="G20" s="14"/>
      <c r="H20" s="14"/>
      <c r="I20" s="15"/>
      <c r="J20" s="13"/>
      <c r="K20" s="16"/>
    </row>
    <row r="21" spans="1:11" ht="24.75" customHeight="1">
      <c r="A21" s="43"/>
      <c r="B21" s="42"/>
      <c r="C21" s="12"/>
      <c r="D21" s="12"/>
      <c r="E21" s="13"/>
      <c r="F21" s="14"/>
      <c r="G21" s="14"/>
      <c r="H21" s="14"/>
      <c r="I21" s="15"/>
      <c r="J21" s="13"/>
      <c r="K21" s="16"/>
    </row>
    <row r="22" spans="1:11" ht="18" customHeight="1">
      <c r="A22" s="18"/>
      <c r="B22" s="12"/>
      <c r="C22" s="12"/>
      <c r="D22" s="12"/>
      <c r="E22" s="13"/>
      <c r="F22" s="14"/>
      <c r="G22" s="14"/>
      <c r="H22" s="14"/>
      <c r="I22" s="15"/>
      <c r="J22" s="13"/>
      <c r="K22" s="16"/>
    </row>
    <row r="23" spans="1:11" ht="18" customHeight="1">
      <c r="A23" s="51" t="s">
        <v>9</v>
      </c>
      <c r="B23" s="47"/>
      <c r="C23" s="47"/>
      <c r="D23" s="47"/>
      <c r="E23" s="48"/>
      <c r="F23" s="46"/>
      <c r="G23" s="34">
        <f>SUM(G15:G22)</f>
        <v>0.2</v>
      </c>
      <c r="H23" s="46">
        <v>0</v>
      </c>
      <c r="I23" s="49"/>
      <c r="J23" s="48"/>
      <c r="K23" s="50"/>
    </row>
    <row r="24" spans="1:11" s="2" customFormat="1" ht="18" customHeight="1" thickBot="1">
      <c r="A24" s="31" t="s">
        <v>23</v>
      </c>
      <c r="B24" s="32"/>
      <c r="C24" s="32"/>
      <c r="D24" s="32"/>
      <c r="E24" s="33"/>
      <c r="F24" s="34"/>
      <c r="G24" s="34"/>
      <c r="H24" s="34">
        <f>G24</f>
        <v>0</v>
      </c>
      <c r="I24" s="35"/>
      <c r="J24" s="33"/>
      <c r="K24" s="36"/>
    </row>
    <row r="25" spans="1:11" s="2" customFormat="1" ht="18" customHeight="1" thickBot="1" thickTop="1">
      <c r="A25" s="37" t="s">
        <v>10</v>
      </c>
      <c r="B25" s="38"/>
      <c r="C25" s="38">
        <f>C5</f>
        <v>1</v>
      </c>
      <c r="D25" s="38">
        <f>D6</f>
        <v>0</v>
      </c>
      <c r="E25" s="39">
        <f>E7</f>
        <v>0</v>
      </c>
      <c r="F25" s="40">
        <f>F14</f>
        <v>0</v>
      </c>
      <c r="G25" s="40">
        <f>G23</f>
        <v>0.2</v>
      </c>
      <c r="H25" s="40">
        <f>SUM(H24+H14+H6+H5)</f>
        <v>0</v>
      </c>
      <c r="I25" s="52">
        <f>SUM(C25:H25)</f>
        <v>1.2</v>
      </c>
      <c r="J25" s="39"/>
      <c r="K25" s="41"/>
    </row>
    <row r="26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7">
      <selection activeCell="K19" sqref="K19:K21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90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91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1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53" t="s">
        <v>92</v>
      </c>
      <c r="B8" s="12"/>
      <c r="C8" s="12"/>
      <c r="D8" s="12"/>
      <c r="E8" s="13"/>
      <c r="F8" s="14">
        <v>0</v>
      </c>
      <c r="G8" s="14"/>
      <c r="H8" s="14"/>
      <c r="I8" s="15"/>
      <c r="J8" s="13"/>
      <c r="K8" s="44" t="s">
        <v>93</v>
      </c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94</v>
      </c>
      <c r="B15" s="42" t="s">
        <v>8</v>
      </c>
      <c r="C15" s="12"/>
      <c r="D15" s="12"/>
      <c r="E15" s="13"/>
      <c r="F15" s="14"/>
      <c r="G15" s="14">
        <v>0</v>
      </c>
      <c r="H15" s="14"/>
      <c r="I15" s="15"/>
      <c r="J15" s="13"/>
      <c r="K15" s="44" t="s">
        <v>48</v>
      </c>
    </row>
    <row r="16" spans="1:11" ht="18" customHeight="1">
      <c r="A16" s="43" t="s">
        <v>95</v>
      </c>
      <c r="B16" s="42" t="s">
        <v>7</v>
      </c>
      <c r="C16" s="12"/>
      <c r="D16" s="12"/>
      <c r="E16" s="13"/>
      <c r="F16" s="14"/>
      <c r="G16" s="14">
        <v>0.5</v>
      </c>
      <c r="H16" s="14"/>
      <c r="I16" s="15"/>
      <c r="J16" s="13"/>
      <c r="K16" s="16"/>
    </row>
    <row r="17" spans="1:11" ht="25.5" customHeight="1">
      <c r="A17" s="43" t="s">
        <v>96</v>
      </c>
      <c r="B17" s="42" t="s">
        <v>11</v>
      </c>
      <c r="C17" s="12"/>
      <c r="D17" s="12"/>
      <c r="E17" s="13"/>
      <c r="F17" s="14"/>
      <c r="G17" s="14">
        <v>0</v>
      </c>
      <c r="H17" s="14"/>
      <c r="I17" s="15"/>
      <c r="J17" s="13"/>
      <c r="K17" s="44" t="s">
        <v>97</v>
      </c>
    </row>
    <row r="18" spans="1:11" ht="28.5" customHeight="1">
      <c r="A18" s="43" t="s">
        <v>96</v>
      </c>
      <c r="B18" s="42" t="s">
        <v>8</v>
      </c>
      <c r="C18" s="12"/>
      <c r="D18" s="12"/>
      <c r="E18" s="13"/>
      <c r="F18" s="14"/>
      <c r="G18" s="14">
        <v>0</v>
      </c>
      <c r="H18" s="14"/>
      <c r="I18" s="15"/>
      <c r="J18" s="13"/>
      <c r="K18" s="44" t="s">
        <v>38</v>
      </c>
    </row>
    <row r="19" spans="1:11" ht="24.75" customHeight="1">
      <c r="A19" s="43" t="s">
        <v>42</v>
      </c>
      <c r="B19" s="42" t="s">
        <v>12</v>
      </c>
      <c r="C19" s="12"/>
      <c r="D19" s="12"/>
      <c r="E19" s="13"/>
      <c r="F19" s="14"/>
      <c r="G19" s="14">
        <v>0.5</v>
      </c>
      <c r="H19" s="14"/>
      <c r="I19" s="15"/>
      <c r="J19" s="13"/>
      <c r="K19" s="44"/>
    </row>
    <row r="20" spans="1:11" ht="24.75" customHeight="1">
      <c r="A20" s="43" t="s">
        <v>43</v>
      </c>
      <c r="B20" s="42" t="s">
        <v>12</v>
      </c>
      <c r="C20" s="12"/>
      <c r="D20" s="12"/>
      <c r="E20" s="13"/>
      <c r="F20" s="14"/>
      <c r="G20" s="14">
        <v>0.5</v>
      </c>
      <c r="H20" s="14"/>
      <c r="I20" s="15"/>
      <c r="J20" s="13"/>
      <c r="K20" s="44"/>
    </row>
    <row r="21" spans="1:11" ht="24.75" customHeight="1">
      <c r="A21" s="43" t="s">
        <v>44</v>
      </c>
      <c r="B21" s="42" t="s">
        <v>12</v>
      </c>
      <c r="C21" s="12"/>
      <c r="D21" s="12"/>
      <c r="E21" s="13"/>
      <c r="F21" s="14"/>
      <c r="G21" s="14">
        <v>0.5</v>
      </c>
      <c r="H21" s="14"/>
      <c r="I21" s="15"/>
      <c r="J21" s="13"/>
      <c r="K21" s="44"/>
    </row>
    <row r="22" spans="1:11" ht="24.75" customHeight="1">
      <c r="A22" s="43" t="s">
        <v>98</v>
      </c>
      <c r="B22" s="42"/>
      <c r="C22" s="12"/>
      <c r="D22" s="12"/>
      <c r="E22" s="13"/>
      <c r="F22" s="14"/>
      <c r="G22" s="14"/>
      <c r="H22" s="14"/>
      <c r="I22" s="15"/>
      <c r="J22" s="13"/>
      <c r="K22" s="16"/>
    </row>
    <row r="23" spans="1:11" ht="24.75" customHeight="1">
      <c r="A23" s="43"/>
      <c r="B23" s="42"/>
      <c r="C23" s="12"/>
      <c r="D23" s="12"/>
      <c r="E23" s="13"/>
      <c r="F23" s="14"/>
      <c r="G23" s="14"/>
      <c r="H23" s="14"/>
      <c r="I23" s="15"/>
      <c r="J23" s="13"/>
      <c r="K23" s="16"/>
    </row>
    <row r="24" spans="1:11" ht="24.75" customHeight="1">
      <c r="A24" s="43"/>
      <c r="B24" s="42"/>
      <c r="C24" s="12"/>
      <c r="D24" s="12"/>
      <c r="E24" s="13"/>
      <c r="F24" s="14"/>
      <c r="G24" s="14"/>
      <c r="H24" s="14"/>
      <c r="I24" s="15"/>
      <c r="J24" s="13"/>
      <c r="K24" s="16"/>
    </row>
    <row r="25" spans="1:11" ht="18" customHeight="1">
      <c r="A25" s="18"/>
      <c r="B25" s="12"/>
      <c r="C25" s="12"/>
      <c r="D25" s="12"/>
      <c r="E25" s="13"/>
      <c r="F25" s="14"/>
      <c r="G25" s="14"/>
      <c r="H25" s="14"/>
      <c r="I25" s="15"/>
      <c r="J25" s="13"/>
      <c r="K25" s="16"/>
    </row>
    <row r="26" spans="1:11" ht="18" customHeight="1">
      <c r="A26" s="51" t="s">
        <v>9</v>
      </c>
      <c r="B26" s="47"/>
      <c r="C26" s="47"/>
      <c r="D26" s="47"/>
      <c r="E26" s="48"/>
      <c r="F26" s="46"/>
      <c r="G26" s="34">
        <f>SUM(G15:G25)</f>
        <v>2</v>
      </c>
      <c r="H26" s="46">
        <v>0</v>
      </c>
      <c r="I26" s="49"/>
      <c r="J26" s="48"/>
      <c r="K26" s="50"/>
    </row>
    <row r="27" spans="1:11" s="2" customFormat="1" ht="18" customHeight="1" thickBot="1">
      <c r="A27" s="31" t="s">
        <v>23</v>
      </c>
      <c r="B27" s="32"/>
      <c r="C27" s="32"/>
      <c r="D27" s="32"/>
      <c r="E27" s="33"/>
      <c r="F27" s="34"/>
      <c r="G27" s="34"/>
      <c r="H27" s="34">
        <f>G27</f>
        <v>0</v>
      </c>
      <c r="I27" s="35"/>
      <c r="J27" s="33"/>
      <c r="K27" s="36"/>
    </row>
    <row r="28" spans="1:11" s="2" customFormat="1" ht="18" customHeight="1" thickBot="1" thickTop="1">
      <c r="A28" s="37" t="s">
        <v>10</v>
      </c>
      <c r="B28" s="38"/>
      <c r="C28" s="38">
        <f>C5</f>
        <v>1</v>
      </c>
      <c r="D28" s="38">
        <f>D6</f>
        <v>1.5</v>
      </c>
      <c r="E28" s="39">
        <f>E7</f>
        <v>0</v>
      </c>
      <c r="F28" s="40">
        <f>F14</f>
        <v>0</v>
      </c>
      <c r="G28" s="40">
        <v>1.5</v>
      </c>
      <c r="H28" s="40">
        <f>SUM(H27+H14+H6+H5)</f>
        <v>0</v>
      </c>
      <c r="I28" s="52">
        <f>SUM(C28:H28)</f>
        <v>4</v>
      </c>
      <c r="J28" s="39"/>
      <c r="K28" s="41"/>
    </row>
    <row r="29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3">
      <selection activeCell="I28" sqref="C28:I28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100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101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1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0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53" t="s">
        <v>102</v>
      </c>
      <c r="B8" s="12"/>
      <c r="C8" s="12"/>
      <c r="D8" s="12"/>
      <c r="E8" s="13"/>
      <c r="F8" s="14">
        <v>0</v>
      </c>
      <c r="G8" s="14"/>
      <c r="H8" s="14"/>
      <c r="I8" s="15"/>
      <c r="J8" s="13"/>
      <c r="K8" s="44" t="s">
        <v>93</v>
      </c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18" customHeight="1">
      <c r="A15" s="43"/>
      <c r="B15" s="42"/>
      <c r="C15" s="12"/>
      <c r="D15" s="12"/>
      <c r="E15" s="13"/>
      <c r="F15" s="14"/>
      <c r="G15" s="14"/>
      <c r="H15" s="14"/>
      <c r="I15" s="15"/>
      <c r="J15" s="13"/>
      <c r="K15" s="44"/>
    </row>
    <row r="16" spans="1:11" ht="18" customHeight="1">
      <c r="A16" s="43"/>
      <c r="B16" s="42"/>
      <c r="C16" s="12"/>
      <c r="D16" s="12"/>
      <c r="E16" s="13"/>
      <c r="F16" s="14"/>
      <c r="G16" s="14"/>
      <c r="H16" s="14"/>
      <c r="I16" s="15"/>
      <c r="J16" s="13"/>
      <c r="K16" s="16"/>
    </row>
    <row r="17" spans="1:11" ht="25.5" customHeight="1">
      <c r="A17" s="43"/>
      <c r="B17" s="42"/>
      <c r="C17" s="12"/>
      <c r="D17" s="12"/>
      <c r="E17" s="13"/>
      <c r="F17" s="14"/>
      <c r="G17" s="14"/>
      <c r="H17" s="14"/>
      <c r="I17" s="15"/>
      <c r="J17" s="13"/>
      <c r="K17" s="44"/>
    </row>
    <row r="18" spans="1:11" ht="28.5" customHeight="1">
      <c r="A18" s="43"/>
      <c r="B18" s="42"/>
      <c r="C18" s="12"/>
      <c r="D18" s="12"/>
      <c r="E18" s="13"/>
      <c r="F18" s="14"/>
      <c r="G18" s="14"/>
      <c r="H18" s="14"/>
      <c r="I18" s="15"/>
      <c r="J18" s="13"/>
      <c r="K18" s="44"/>
    </row>
    <row r="19" spans="1:11" ht="24.75" customHeight="1">
      <c r="A19" s="43"/>
      <c r="B19" s="42"/>
      <c r="C19" s="12"/>
      <c r="D19" s="12"/>
      <c r="E19" s="13"/>
      <c r="F19" s="14"/>
      <c r="G19" s="14"/>
      <c r="H19" s="14"/>
      <c r="I19" s="15"/>
      <c r="J19" s="13"/>
      <c r="K19" s="44"/>
    </row>
    <row r="20" spans="1:11" ht="24.75" customHeight="1">
      <c r="A20" s="43"/>
      <c r="B20" s="42"/>
      <c r="C20" s="12"/>
      <c r="D20" s="12"/>
      <c r="E20" s="13"/>
      <c r="F20" s="14"/>
      <c r="G20" s="14"/>
      <c r="H20" s="14"/>
      <c r="I20" s="15"/>
      <c r="J20" s="13"/>
      <c r="K20" s="44"/>
    </row>
    <row r="21" spans="1:11" ht="24.75" customHeight="1">
      <c r="A21" s="43"/>
      <c r="B21" s="42"/>
      <c r="C21" s="12"/>
      <c r="D21" s="12"/>
      <c r="E21" s="13"/>
      <c r="F21" s="14"/>
      <c r="G21" s="14"/>
      <c r="H21" s="14"/>
      <c r="I21" s="15"/>
      <c r="J21" s="13"/>
      <c r="K21" s="44"/>
    </row>
    <row r="22" spans="1:11" ht="24.75" customHeight="1">
      <c r="A22" s="43"/>
      <c r="B22" s="42"/>
      <c r="C22" s="12"/>
      <c r="D22" s="12"/>
      <c r="E22" s="13"/>
      <c r="F22" s="14"/>
      <c r="G22" s="14"/>
      <c r="H22" s="14"/>
      <c r="I22" s="15"/>
      <c r="J22" s="13"/>
      <c r="K22" s="16"/>
    </row>
    <row r="23" spans="1:11" ht="24.75" customHeight="1">
      <c r="A23" s="43"/>
      <c r="B23" s="42"/>
      <c r="C23" s="12"/>
      <c r="D23" s="12"/>
      <c r="E23" s="13"/>
      <c r="F23" s="14"/>
      <c r="G23" s="14"/>
      <c r="H23" s="14"/>
      <c r="I23" s="15"/>
      <c r="J23" s="13"/>
      <c r="K23" s="16"/>
    </row>
    <row r="24" spans="1:11" ht="24.75" customHeight="1">
      <c r="A24" s="43"/>
      <c r="B24" s="42"/>
      <c r="C24" s="12"/>
      <c r="D24" s="12"/>
      <c r="E24" s="13"/>
      <c r="F24" s="14"/>
      <c r="G24" s="14"/>
      <c r="H24" s="14"/>
      <c r="I24" s="15"/>
      <c r="J24" s="13"/>
      <c r="K24" s="16"/>
    </row>
    <row r="25" spans="1:11" ht="18" customHeight="1">
      <c r="A25" s="18"/>
      <c r="B25" s="12"/>
      <c r="C25" s="12"/>
      <c r="D25" s="12"/>
      <c r="E25" s="13"/>
      <c r="F25" s="14"/>
      <c r="G25" s="14"/>
      <c r="H25" s="14"/>
      <c r="I25" s="15"/>
      <c r="J25" s="13"/>
      <c r="K25" s="16"/>
    </row>
    <row r="26" spans="1:11" ht="18" customHeight="1">
      <c r="A26" s="51" t="s">
        <v>9</v>
      </c>
      <c r="B26" s="47"/>
      <c r="C26" s="47"/>
      <c r="D26" s="47"/>
      <c r="E26" s="48"/>
      <c r="F26" s="46"/>
      <c r="G26" s="34">
        <f>SUM(G15:G25)</f>
        <v>0</v>
      </c>
      <c r="H26" s="46">
        <v>0</v>
      </c>
      <c r="I26" s="49"/>
      <c r="J26" s="48"/>
      <c r="K26" s="50"/>
    </row>
    <row r="27" spans="1:11" s="2" customFormat="1" ht="18" customHeight="1" thickBot="1">
      <c r="A27" s="31" t="s">
        <v>23</v>
      </c>
      <c r="B27" s="32"/>
      <c r="C27" s="32"/>
      <c r="D27" s="32"/>
      <c r="E27" s="33"/>
      <c r="F27" s="34"/>
      <c r="G27" s="34"/>
      <c r="H27" s="34">
        <f>G27</f>
        <v>0</v>
      </c>
      <c r="I27" s="35"/>
      <c r="J27" s="33"/>
      <c r="K27" s="36"/>
    </row>
    <row r="28" spans="1:11" s="2" customFormat="1" ht="18" customHeight="1" thickBot="1" thickTop="1">
      <c r="A28" s="37" t="s">
        <v>10</v>
      </c>
      <c r="B28" s="38"/>
      <c r="C28" s="38">
        <f>C5</f>
        <v>1</v>
      </c>
      <c r="D28" s="38">
        <f>D6</f>
        <v>0</v>
      </c>
      <c r="E28" s="39">
        <f>E7</f>
        <v>0</v>
      </c>
      <c r="F28" s="40">
        <f>F14</f>
        <v>0</v>
      </c>
      <c r="G28" s="40">
        <f>G26</f>
        <v>0</v>
      </c>
      <c r="H28" s="40">
        <f>SUM(H27+H14+H6+H5)</f>
        <v>0</v>
      </c>
      <c r="I28" s="52">
        <f>SUM(C28:H28)</f>
        <v>1</v>
      </c>
      <c r="J28" s="39"/>
      <c r="K28" s="41"/>
    </row>
    <row r="29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3">
      <selection activeCell="C31" sqref="C31:I31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103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104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0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 t="s">
        <v>253</v>
      </c>
      <c r="B8" s="12"/>
      <c r="C8" s="12"/>
      <c r="D8" s="12"/>
      <c r="E8" s="13"/>
      <c r="F8" s="14">
        <f>(183/30)*0.1</f>
        <v>0.61</v>
      </c>
      <c r="G8" s="14"/>
      <c r="H8" s="14"/>
      <c r="I8" s="15"/>
      <c r="J8" s="13"/>
      <c r="K8" s="16"/>
    </row>
    <row r="9" spans="1:11" ht="18" customHeight="1">
      <c r="A9" s="11" t="s">
        <v>253</v>
      </c>
      <c r="B9" s="12"/>
      <c r="C9" s="12"/>
      <c r="D9" s="12"/>
      <c r="E9" s="13"/>
      <c r="F9" s="14">
        <f>(182/30)*0.01</f>
        <v>0.06066666666666667</v>
      </c>
      <c r="G9" s="14"/>
      <c r="H9" s="14"/>
      <c r="I9" s="15"/>
      <c r="J9" s="13"/>
      <c r="K9" s="16"/>
    </row>
    <row r="10" spans="1:11" ht="18" customHeight="1">
      <c r="A10" s="11" t="s">
        <v>254</v>
      </c>
      <c r="B10" s="12"/>
      <c r="C10" s="12"/>
      <c r="D10" s="12"/>
      <c r="E10" s="13"/>
      <c r="F10" s="14">
        <f>(2/30)*0.1</f>
        <v>0.006666666666666667</v>
      </c>
      <c r="G10" s="14"/>
      <c r="H10" s="14"/>
      <c r="I10" s="15"/>
      <c r="J10" s="13"/>
      <c r="K10" s="16"/>
    </row>
    <row r="11" spans="1:11" ht="18" customHeight="1">
      <c r="A11" s="11" t="s">
        <v>255</v>
      </c>
      <c r="B11" s="12"/>
      <c r="C11" s="12"/>
      <c r="D11" s="12"/>
      <c r="E11" s="13"/>
      <c r="F11" s="14">
        <f>(2/30)*0.1</f>
        <v>0.006666666666666667</v>
      </c>
      <c r="G11" s="14"/>
      <c r="H11" s="14"/>
      <c r="I11" s="15"/>
      <c r="J11" s="13"/>
      <c r="K11" s="16"/>
    </row>
    <row r="12" spans="1:11" ht="18" customHeight="1">
      <c r="A12" s="11" t="s">
        <v>256</v>
      </c>
      <c r="B12" s="12"/>
      <c r="C12" s="12"/>
      <c r="D12" s="12"/>
      <c r="E12" s="13"/>
      <c r="F12" s="14">
        <f>(366/30)*0.1</f>
        <v>1.22</v>
      </c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f>SUM(F8:F13)</f>
        <v>1.904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105</v>
      </c>
      <c r="B15" s="42" t="s">
        <v>7</v>
      </c>
      <c r="C15" s="12"/>
      <c r="D15" s="12"/>
      <c r="E15" s="13"/>
      <c r="F15" s="14"/>
      <c r="G15" s="14">
        <v>0.2</v>
      </c>
      <c r="H15" s="14"/>
      <c r="I15" s="15"/>
      <c r="J15" s="13"/>
      <c r="K15" s="16"/>
    </row>
    <row r="16" spans="1:11" ht="18" customHeight="1">
      <c r="A16" s="43" t="s">
        <v>106</v>
      </c>
      <c r="B16" s="42" t="s">
        <v>7</v>
      </c>
      <c r="C16" s="12"/>
      <c r="D16" s="12"/>
      <c r="E16" s="13"/>
      <c r="F16" s="14"/>
      <c r="G16" s="14">
        <v>0.4</v>
      </c>
      <c r="H16" s="14"/>
      <c r="I16" s="15"/>
      <c r="J16" s="13"/>
      <c r="K16" s="16"/>
    </row>
    <row r="17" spans="1:11" ht="25.5" customHeight="1">
      <c r="A17" s="43" t="s">
        <v>107</v>
      </c>
      <c r="B17" s="42" t="s">
        <v>12</v>
      </c>
      <c r="C17" s="12"/>
      <c r="D17" s="12"/>
      <c r="E17" s="13"/>
      <c r="F17" s="14"/>
      <c r="G17" s="14">
        <v>0.05</v>
      </c>
      <c r="H17" s="14"/>
      <c r="I17" s="15"/>
      <c r="J17" s="13"/>
      <c r="K17" s="16"/>
    </row>
    <row r="18" spans="1:11" ht="28.5" customHeight="1">
      <c r="A18" s="43" t="s">
        <v>108</v>
      </c>
      <c r="B18" s="42" t="s">
        <v>12</v>
      </c>
      <c r="C18" s="12"/>
      <c r="D18" s="12"/>
      <c r="E18" s="13"/>
      <c r="F18" s="14"/>
      <c r="G18" s="14">
        <v>0.05</v>
      </c>
      <c r="H18" s="14"/>
      <c r="I18" s="15"/>
      <c r="J18" s="13"/>
      <c r="K18" s="44"/>
    </row>
    <row r="19" spans="1:11" ht="27.75" customHeight="1">
      <c r="A19" s="43" t="s">
        <v>109</v>
      </c>
      <c r="B19" s="42" t="s">
        <v>12</v>
      </c>
      <c r="C19" s="12"/>
      <c r="D19" s="12"/>
      <c r="E19" s="13"/>
      <c r="F19" s="14"/>
      <c r="G19" s="14">
        <v>0.05</v>
      </c>
      <c r="H19" s="14"/>
      <c r="I19" s="15"/>
      <c r="J19" s="13"/>
      <c r="K19" s="16"/>
    </row>
    <row r="20" spans="1:11" ht="24.75" customHeight="1">
      <c r="A20" s="43" t="s">
        <v>110</v>
      </c>
      <c r="B20" s="42" t="s">
        <v>12</v>
      </c>
      <c r="C20" s="12"/>
      <c r="D20" s="12"/>
      <c r="E20" s="13"/>
      <c r="F20" s="14"/>
      <c r="G20" s="14">
        <v>0.1</v>
      </c>
      <c r="H20" s="14"/>
      <c r="I20" s="15"/>
      <c r="J20" s="13"/>
      <c r="K20" s="16"/>
    </row>
    <row r="21" spans="1:11" ht="24.75" customHeight="1">
      <c r="A21" s="43" t="s">
        <v>111</v>
      </c>
      <c r="B21" s="42" t="s">
        <v>7</v>
      </c>
      <c r="C21" s="12"/>
      <c r="D21" s="12"/>
      <c r="E21" s="13"/>
      <c r="F21" s="14"/>
      <c r="G21" s="14">
        <v>0.2</v>
      </c>
      <c r="H21" s="14"/>
      <c r="I21" s="15"/>
      <c r="J21" s="13"/>
      <c r="K21" s="16"/>
    </row>
    <row r="22" spans="1:11" ht="24.75" customHeight="1">
      <c r="A22" s="43" t="s">
        <v>112</v>
      </c>
      <c r="B22" s="42" t="s">
        <v>12</v>
      </c>
      <c r="C22" s="12"/>
      <c r="D22" s="12"/>
      <c r="E22" s="13"/>
      <c r="F22" s="14"/>
      <c r="G22" s="14">
        <v>0.4</v>
      </c>
      <c r="H22" s="14"/>
      <c r="I22" s="15"/>
      <c r="J22" s="13"/>
      <c r="K22" s="44"/>
    </row>
    <row r="23" spans="1:11" ht="24.75" customHeight="1">
      <c r="A23" s="43" t="s">
        <v>113</v>
      </c>
      <c r="B23" s="42" t="s">
        <v>12</v>
      </c>
      <c r="C23" s="12"/>
      <c r="D23" s="12"/>
      <c r="E23" s="13"/>
      <c r="F23" s="14"/>
      <c r="G23" s="14">
        <v>0.05</v>
      </c>
      <c r="H23" s="14"/>
      <c r="I23" s="15"/>
      <c r="J23" s="13"/>
      <c r="K23" s="44"/>
    </row>
    <row r="24" spans="1:11" ht="24.75" customHeight="1">
      <c r="A24" s="43" t="s">
        <v>114</v>
      </c>
      <c r="B24" s="42" t="s">
        <v>12</v>
      </c>
      <c r="C24" s="12"/>
      <c r="D24" s="12"/>
      <c r="E24" s="13"/>
      <c r="F24" s="14"/>
      <c r="G24" s="14">
        <v>0.4</v>
      </c>
      <c r="H24" s="14"/>
      <c r="I24" s="15"/>
      <c r="J24" s="13"/>
      <c r="K24" s="44"/>
    </row>
    <row r="25" spans="1:11" ht="24.75" customHeight="1">
      <c r="A25" s="43" t="s">
        <v>99</v>
      </c>
      <c r="B25" s="42"/>
      <c r="C25" s="12"/>
      <c r="D25" s="12"/>
      <c r="E25" s="13"/>
      <c r="F25" s="14"/>
      <c r="G25" s="14"/>
      <c r="H25" s="14"/>
      <c r="I25" s="15"/>
      <c r="J25" s="13"/>
      <c r="K25" s="16"/>
    </row>
    <row r="26" spans="1:11" ht="24.75" customHeight="1">
      <c r="A26" s="43"/>
      <c r="B26" s="42"/>
      <c r="C26" s="12"/>
      <c r="D26" s="12"/>
      <c r="E26" s="13"/>
      <c r="F26" s="14"/>
      <c r="G26" s="14"/>
      <c r="H26" s="14"/>
      <c r="I26" s="15"/>
      <c r="J26" s="13"/>
      <c r="K26" s="16"/>
    </row>
    <row r="27" spans="1:11" ht="24.75" customHeight="1">
      <c r="A27" s="43"/>
      <c r="B27" s="42"/>
      <c r="C27" s="12"/>
      <c r="D27" s="12"/>
      <c r="E27" s="13"/>
      <c r="F27" s="14"/>
      <c r="G27" s="14"/>
      <c r="H27" s="14"/>
      <c r="I27" s="15"/>
      <c r="J27" s="13"/>
      <c r="K27" s="16"/>
    </row>
    <row r="28" spans="1:11" ht="18" customHeight="1">
      <c r="A28" s="18"/>
      <c r="B28" s="12"/>
      <c r="C28" s="12"/>
      <c r="D28" s="12"/>
      <c r="E28" s="13"/>
      <c r="F28" s="14"/>
      <c r="G28" s="14"/>
      <c r="H28" s="14"/>
      <c r="I28" s="15"/>
      <c r="J28" s="13"/>
      <c r="K28" s="16"/>
    </row>
    <row r="29" spans="1:11" ht="18" customHeight="1">
      <c r="A29" s="51" t="s">
        <v>9</v>
      </c>
      <c r="B29" s="47"/>
      <c r="C29" s="47"/>
      <c r="D29" s="47"/>
      <c r="E29" s="48"/>
      <c r="F29" s="46"/>
      <c r="G29" s="34">
        <f>SUM(G15:G28)</f>
        <v>1.9000000000000004</v>
      </c>
      <c r="H29" s="46">
        <v>0</v>
      </c>
      <c r="I29" s="49"/>
      <c r="J29" s="48"/>
      <c r="K29" s="50"/>
    </row>
    <row r="30" spans="1:11" s="2" customFormat="1" ht="18" customHeight="1" thickBot="1">
      <c r="A30" s="31" t="s">
        <v>23</v>
      </c>
      <c r="B30" s="32"/>
      <c r="C30" s="32"/>
      <c r="D30" s="32"/>
      <c r="E30" s="33"/>
      <c r="F30" s="34"/>
      <c r="G30" s="34"/>
      <c r="H30" s="34">
        <f>G30</f>
        <v>0</v>
      </c>
      <c r="I30" s="35"/>
      <c r="J30" s="33"/>
      <c r="K30" s="36"/>
    </row>
    <row r="31" spans="1:11" s="2" customFormat="1" ht="18" customHeight="1" thickBot="1" thickTop="1">
      <c r="A31" s="37" t="s">
        <v>10</v>
      </c>
      <c r="B31" s="38"/>
      <c r="C31" s="38">
        <f>C5</f>
        <v>0</v>
      </c>
      <c r="D31" s="38">
        <f>D6</f>
        <v>1.5</v>
      </c>
      <c r="E31" s="39">
        <f>E7</f>
        <v>0</v>
      </c>
      <c r="F31" s="40">
        <f>F14</f>
        <v>1.904</v>
      </c>
      <c r="G31" s="40">
        <v>1.5</v>
      </c>
      <c r="H31" s="40">
        <f>SUM(H30+H14+H6+H5)</f>
        <v>0</v>
      </c>
      <c r="I31" s="52">
        <f>SUM(C31:H31)</f>
        <v>4.904</v>
      </c>
      <c r="J31" s="39"/>
      <c r="K31" s="41"/>
    </row>
    <row r="32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7">
      <selection activeCell="C23" sqref="C23:I23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115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116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1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0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0.5</v>
      </c>
      <c r="F7" s="14"/>
      <c r="G7" s="14"/>
      <c r="H7" s="14"/>
      <c r="I7" s="15"/>
      <c r="J7" s="13"/>
      <c r="K7" s="16"/>
    </row>
    <row r="8" spans="1:11" ht="18" customHeight="1">
      <c r="A8" s="11" t="s">
        <v>117</v>
      </c>
      <c r="B8" s="12"/>
      <c r="C8" s="12"/>
      <c r="D8" s="12"/>
      <c r="E8" s="13"/>
      <c r="F8" s="14">
        <f>(33/30)*0.1</f>
        <v>0.11000000000000001</v>
      </c>
      <c r="G8" s="14"/>
      <c r="H8" s="14"/>
      <c r="I8" s="15"/>
      <c r="J8" s="13"/>
      <c r="K8" s="16"/>
    </row>
    <row r="9" spans="1:11" ht="18" customHeight="1">
      <c r="A9" s="11" t="s">
        <v>118</v>
      </c>
      <c r="B9" s="12"/>
      <c r="C9" s="12"/>
      <c r="D9" s="12"/>
      <c r="E9" s="13"/>
      <c r="F9" s="14">
        <v>0</v>
      </c>
      <c r="G9" s="14"/>
      <c r="H9" s="14"/>
      <c r="I9" s="15"/>
      <c r="J9" s="13"/>
      <c r="K9" s="16" t="s">
        <v>48</v>
      </c>
    </row>
    <row r="10" spans="1:11" ht="18" customHeight="1">
      <c r="A10" s="11" t="s">
        <v>119</v>
      </c>
      <c r="B10" s="12"/>
      <c r="C10" s="12"/>
      <c r="D10" s="12"/>
      <c r="E10" s="13"/>
      <c r="F10" s="14">
        <f>0.1*((3*12)+10+(26/30))</f>
        <v>4.6866666666666665</v>
      </c>
      <c r="G10" s="14"/>
      <c r="H10" s="14"/>
      <c r="I10" s="15"/>
      <c r="J10" s="13"/>
      <c r="K10" s="16"/>
    </row>
    <row r="11" spans="1:11" ht="18" customHeight="1">
      <c r="A11" s="11" t="s">
        <v>318</v>
      </c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f>SUM(F8:F13)</f>
        <v>4.796666666666667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120</v>
      </c>
      <c r="B15" s="42" t="s">
        <v>7</v>
      </c>
      <c r="C15" s="12"/>
      <c r="D15" s="12"/>
      <c r="E15" s="13"/>
      <c r="F15" s="14"/>
      <c r="G15" s="14">
        <v>0.2</v>
      </c>
      <c r="H15" s="14"/>
      <c r="I15" s="15"/>
      <c r="J15" s="13"/>
      <c r="K15" s="16"/>
    </row>
    <row r="16" spans="1:11" ht="18" customHeight="1">
      <c r="A16" s="43" t="s">
        <v>121</v>
      </c>
      <c r="B16" s="42" t="s">
        <v>7</v>
      </c>
      <c r="C16" s="12"/>
      <c r="D16" s="12"/>
      <c r="E16" s="13"/>
      <c r="F16" s="14"/>
      <c r="G16" s="14">
        <v>0.4</v>
      </c>
      <c r="H16" s="14"/>
      <c r="I16" s="15"/>
      <c r="J16" s="13"/>
      <c r="K16" s="16"/>
    </row>
    <row r="17" spans="1:11" ht="25.5" customHeight="1">
      <c r="A17" s="43" t="s">
        <v>122</v>
      </c>
      <c r="B17" s="42" t="s">
        <v>11</v>
      </c>
      <c r="C17" s="12"/>
      <c r="D17" s="12"/>
      <c r="E17" s="13"/>
      <c r="F17" s="14"/>
      <c r="G17" s="14">
        <v>0</v>
      </c>
      <c r="H17" s="14"/>
      <c r="I17" s="15"/>
      <c r="J17" s="13"/>
      <c r="K17" s="16" t="s">
        <v>123</v>
      </c>
    </row>
    <row r="18" spans="1:11" ht="24.75" customHeight="1">
      <c r="A18" s="43"/>
      <c r="B18" s="42"/>
      <c r="C18" s="12"/>
      <c r="D18" s="12"/>
      <c r="E18" s="13"/>
      <c r="F18" s="14"/>
      <c r="G18" s="14"/>
      <c r="H18" s="14"/>
      <c r="I18" s="15"/>
      <c r="J18" s="13"/>
      <c r="K18" s="16"/>
    </row>
    <row r="19" spans="1:11" ht="24.75" customHeight="1">
      <c r="A19" s="43"/>
      <c r="B19" s="42"/>
      <c r="C19" s="12"/>
      <c r="D19" s="12"/>
      <c r="E19" s="13"/>
      <c r="F19" s="14"/>
      <c r="G19" s="14"/>
      <c r="H19" s="14"/>
      <c r="I19" s="15"/>
      <c r="J19" s="13"/>
      <c r="K19" s="16"/>
    </row>
    <row r="20" spans="1:11" ht="18" customHeight="1">
      <c r="A20" s="18"/>
      <c r="B20" s="12"/>
      <c r="C20" s="12"/>
      <c r="D20" s="12"/>
      <c r="E20" s="13"/>
      <c r="F20" s="14"/>
      <c r="G20" s="14"/>
      <c r="H20" s="14"/>
      <c r="I20" s="15"/>
      <c r="J20" s="13"/>
      <c r="K20" s="16"/>
    </row>
    <row r="21" spans="1:11" ht="18" customHeight="1">
      <c r="A21" s="51" t="s">
        <v>9</v>
      </c>
      <c r="B21" s="47"/>
      <c r="C21" s="47"/>
      <c r="D21" s="47"/>
      <c r="E21" s="48"/>
      <c r="F21" s="46"/>
      <c r="G21" s="34">
        <f>SUM(G15:G20)</f>
        <v>0.6000000000000001</v>
      </c>
      <c r="H21" s="46">
        <v>0</v>
      </c>
      <c r="I21" s="49"/>
      <c r="J21" s="48"/>
      <c r="K21" s="50"/>
    </row>
    <row r="22" spans="1:11" s="2" customFormat="1" ht="18" customHeight="1" thickBot="1">
      <c r="A22" s="31" t="s">
        <v>23</v>
      </c>
      <c r="B22" s="32"/>
      <c r="C22" s="32"/>
      <c r="D22" s="32"/>
      <c r="E22" s="33"/>
      <c r="F22" s="34"/>
      <c r="G22" s="34"/>
      <c r="H22" s="34">
        <f>G22</f>
        <v>0</v>
      </c>
      <c r="I22" s="35"/>
      <c r="J22" s="33"/>
      <c r="K22" s="36"/>
    </row>
    <row r="23" spans="1:11" s="2" customFormat="1" ht="18" customHeight="1" thickBot="1" thickTop="1">
      <c r="A23" s="37" t="s">
        <v>10</v>
      </c>
      <c r="B23" s="38"/>
      <c r="C23" s="38">
        <f>C5</f>
        <v>1</v>
      </c>
      <c r="D23" s="38">
        <f>D6</f>
        <v>0</v>
      </c>
      <c r="E23" s="39">
        <f>E7</f>
        <v>0.5</v>
      </c>
      <c r="F23" s="40">
        <f>F14</f>
        <v>4.796666666666667</v>
      </c>
      <c r="G23" s="40">
        <f>G21</f>
        <v>0.6000000000000001</v>
      </c>
      <c r="H23" s="40">
        <f>SUM(H22+H14+H6+H5)</f>
        <v>0</v>
      </c>
      <c r="I23" s="52">
        <f>SUM(C23:H23)</f>
        <v>6.8966666666666665</v>
      </c>
      <c r="J23" s="39"/>
      <c r="K23" s="41"/>
    </row>
    <row r="24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7">
      <selection activeCell="C21" sqref="C21"/>
    </sheetView>
  </sheetViews>
  <sheetFormatPr defaultColWidth="14.28125" defaultRowHeight="12.75"/>
  <cols>
    <col min="1" max="1" width="56.140625" style="0" bestFit="1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124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125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0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292</v>
      </c>
      <c r="B15" s="42"/>
      <c r="C15" s="12"/>
      <c r="D15" s="12"/>
      <c r="E15" s="13"/>
      <c r="F15" s="14"/>
      <c r="G15" s="14">
        <v>0.1</v>
      </c>
      <c r="H15" s="14"/>
      <c r="I15" s="15"/>
      <c r="J15" s="13"/>
      <c r="K15" s="16"/>
    </row>
    <row r="16" spans="1:11" ht="18" customHeight="1">
      <c r="A16" s="43" t="s">
        <v>293</v>
      </c>
      <c r="B16" s="42"/>
      <c r="C16" s="12"/>
      <c r="D16" s="12"/>
      <c r="E16" s="13"/>
      <c r="F16" s="14"/>
      <c r="G16" s="14">
        <v>0.05</v>
      </c>
      <c r="H16" s="14"/>
      <c r="I16" s="15"/>
      <c r="J16" s="13"/>
      <c r="K16" s="16"/>
    </row>
    <row r="17" spans="1:11" ht="25.5" customHeight="1">
      <c r="A17" s="43" t="s">
        <v>294</v>
      </c>
      <c r="B17" s="42"/>
      <c r="C17" s="12"/>
      <c r="D17" s="12"/>
      <c r="E17" s="13"/>
      <c r="F17" s="14"/>
      <c r="G17" s="14">
        <v>0</v>
      </c>
      <c r="H17" s="14"/>
      <c r="I17" s="15"/>
      <c r="J17" s="13"/>
      <c r="K17" s="16" t="s">
        <v>295</v>
      </c>
    </row>
    <row r="18" spans="1:11" ht="28.5" customHeight="1">
      <c r="A18" s="43" t="s">
        <v>296</v>
      </c>
      <c r="B18" s="42"/>
      <c r="C18" s="12"/>
      <c r="D18" s="12"/>
      <c r="E18" s="13"/>
      <c r="F18" s="14"/>
      <c r="G18" s="14"/>
      <c r="H18" s="14"/>
      <c r="I18" s="15"/>
      <c r="J18" s="13"/>
      <c r="K18" s="44" t="s">
        <v>295</v>
      </c>
    </row>
    <row r="19" spans="1:11" ht="27.75" customHeight="1">
      <c r="A19" s="43" t="s">
        <v>297</v>
      </c>
      <c r="B19" s="42"/>
      <c r="C19" s="12"/>
      <c r="D19" s="12"/>
      <c r="E19" s="13"/>
      <c r="F19" s="14"/>
      <c r="G19" s="14">
        <f>0.4</f>
        <v>0.4</v>
      </c>
      <c r="H19" s="14"/>
      <c r="I19" s="15"/>
      <c r="J19" s="13"/>
      <c r="K19" s="16"/>
    </row>
    <row r="20" spans="1:11" ht="24.75" customHeight="1">
      <c r="A20" s="43" t="s">
        <v>298</v>
      </c>
      <c r="B20" s="42"/>
      <c r="C20" s="12"/>
      <c r="D20" s="12"/>
      <c r="E20" s="13"/>
      <c r="F20" s="14"/>
      <c r="G20" s="14">
        <v>0.1</v>
      </c>
      <c r="H20" s="14"/>
      <c r="I20" s="15"/>
      <c r="J20" s="13"/>
      <c r="K20" s="16"/>
    </row>
    <row r="21" spans="1:11" ht="24.75" customHeight="1">
      <c r="A21" s="43" t="s">
        <v>299</v>
      </c>
      <c r="B21" s="42"/>
      <c r="C21" s="12"/>
      <c r="D21" s="12"/>
      <c r="E21" s="13"/>
      <c r="F21" s="14"/>
      <c r="G21" s="14"/>
      <c r="H21" s="14"/>
      <c r="I21" s="15"/>
      <c r="J21" s="13"/>
      <c r="K21" s="16"/>
    </row>
    <row r="22" spans="1:11" ht="18" customHeight="1">
      <c r="A22" s="51" t="s">
        <v>9</v>
      </c>
      <c r="B22" s="47"/>
      <c r="C22" s="47"/>
      <c r="D22" s="47"/>
      <c r="E22" s="48"/>
      <c r="F22" s="46"/>
      <c r="G22" s="34">
        <f>SUM(G15:G21)</f>
        <v>0.65</v>
      </c>
      <c r="H22" s="46">
        <v>0</v>
      </c>
      <c r="I22" s="49"/>
      <c r="J22" s="48"/>
      <c r="K22" s="50"/>
    </row>
    <row r="23" spans="1:11" s="2" customFormat="1" ht="18" customHeight="1" thickBot="1">
      <c r="A23" s="31" t="s">
        <v>23</v>
      </c>
      <c r="B23" s="32"/>
      <c r="C23" s="32"/>
      <c r="D23" s="32"/>
      <c r="E23" s="33"/>
      <c r="F23" s="34"/>
      <c r="G23" s="34"/>
      <c r="H23" s="34">
        <f>G23</f>
        <v>0</v>
      </c>
      <c r="I23" s="35"/>
      <c r="J23" s="33"/>
      <c r="K23" s="36"/>
    </row>
    <row r="24" spans="1:11" s="2" customFormat="1" ht="18" customHeight="1" thickBot="1" thickTop="1">
      <c r="A24" s="37" t="s">
        <v>10</v>
      </c>
      <c r="B24" s="38"/>
      <c r="C24" s="38">
        <f>C5</f>
        <v>0</v>
      </c>
      <c r="D24" s="38">
        <f>D6</f>
        <v>1.5</v>
      </c>
      <c r="E24" s="39">
        <f>E7</f>
        <v>0</v>
      </c>
      <c r="F24" s="40">
        <f>F14</f>
        <v>0</v>
      </c>
      <c r="G24" s="40">
        <f>G22</f>
        <v>0.65</v>
      </c>
      <c r="H24" s="40">
        <f>SUM(H23+H14+H6+H5)</f>
        <v>0</v>
      </c>
      <c r="I24" s="52">
        <f>SUM(C24:H24)</f>
        <v>2.15</v>
      </c>
      <c r="J24" s="39"/>
      <c r="K24" s="41"/>
    </row>
    <row r="25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0">
      <selection activeCell="C26" sqref="C26:I26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22.7109375" style="0" bestFit="1" customWidth="1"/>
  </cols>
  <sheetData>
    <row r="1" spans="1:11" ht="27.75" customHeight="1" thickTop="1">
      <c r="A1" s="66" t="s">
        <v>126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104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0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 t="s">
        <v>128</v>
      </c>
      <c r="B8" s="12"/>
      <c r="C8" s="12"/>
      <c r="D8" s="12"/>
      <c r="E8" s="13"/>
      <c r="F8" s="14"/>
      <c r="G8" s="14"/>
      <c r="H8" s="14"/>
      <c r="I8" s="15"/>
      <c r="J8" s="13"/>
      <c r="K8" s="16" t="s">
        <v>129</v>
      </c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127</v>
      </c>
      <c r="B15" s="42" t="s">
        <v>7</v>
      </c>
      <c r="C15" s="12"/>
      <c r="D15" s="12"/>
      <c r="E15" s="13"/>
      <c r="F15" s="14"/>
      <c r="G15" s="14">
        <v>0.4</v>
      </c>
      <c r="H15" s="14"/>
      <c r="I15" s="15"/>
      <c r="J15" s="13"/>
      <c r="K15" s="16"/>
    </row>
    <row r="16" spans="1:11" ht="18" customHeight="1">
      <c r="A16" s="43" t="s">
        <v>130</v>
      </c>
      <c r="B16" s="42" t="s">
        <v>11</v>
      </c>
      <c r="C16" s="12"/>
      <c r="D16" s="12"/>
      <c r="E16" s="13"/>
      <c r="F16" s="14"/>
      <c r="G16" s="14">
        <v>0</v>
      </c>
      <c r="H16" s="14"/>
      <c r="I16" s="15"/>
      <c r="J16" s="13"/>
      <c r="K16" s="16" t="s">
        <v>131</v>
      </c>
    </row>
    <row r="17" spans="1:11" ht="25.5" customHeight="1">
      <c r="A17" s="43" t="s">
        <v>132</v>
      </c>
      <c r="B17" s="42" t="s">
        <v>11</v>
      </c>
      <c r="C17" s="12"/>
      <c r="D17" s="12"/>
      <c r="E17" s="13"/>
      <c r="F17" s="14"/>
      <c r="G17" s="14">
        <v>0</v>
      </c>
      <c r="H17" s="14"/>
      <c r="I17" s="15"/>
      <c r="J17" s="13"/>
      <c r="K17" s="16" t="s">
        <v>131</v>
      </c>
    </row>
    <row r="18" spans="1:11" ht="28.5" customHeight="1">
      <c r="A18" s="43" t="s">
        <v>133</v>
      </c>
      <c r="B18" s="42" t="s">
        <v>11</v>
      </c>
      <c r="C18" s="12"/>
      <c r="D18" s="12"/>
      <c r="E18" s="13"/>
      <c r="F18" s="14"/>
      <c r="G18" s="14">
        <v>0</v>
      </c>
      <c r="H18" s="14"/>
      <c r="I18" s="15"/>
      <c r="J18" s="13"/>
      <c r="K18" s="44" t="s">
        <v>131</v>
      </c>
    </row>
    <row r="19" spans="1:11" ht="24.75" customHeight="1">
      <c r="A19" s="43" t="s">
        <v>134</v>
      </c>
      <c r="B19" s="42" t="s">
        <v>11</v>
      </c>
      <c r="C19" s="12"/>
      <c r="D19" s="12"/>
      <c r="E19" s="13"/>
      <c r="F19" s="14"/>
      <c r="G19" s="14">
        <v>0</v>
      </c>
      <c r="H19" s="14"/>
      <c r="I19" s="15"/>
      <c r="J19" s="13"/>
      <c r="K19" s="16" t="s">
        <v>131</v>
      </c>
    </row>
    <row r="20" spans="1:11" ht="24.75" customHeight="1">
      <c r="A20" s="43" t="s">
        <v>135</v>
      </c>
      <c r="B20" s="42" t="s">
        <v>11</v>
      </c>
      <c r="C20" s="12"/>
      <c r="D20" s="12"/>
      <c r="E20" s="13"/>
      <c r="F20" s="14"/>
      <c r="G20" s="14"/>
      <c r="H20" s="14"/>
      <c r="I20" s="15"/>
      <c r="J20" s="13"/>
      <c r="K20" s="16" t="s">
        <v>131</v>
      </c>
    </row>
    <row r="21" spans="1:11" ht="24.75" customHeight="1">
      <c r="A21" s="43" t="s">
        <v>136</v>
      </c>
      <c r="B21" s="42" t="s">
        <v>12</v>
      </c>
      <c r="C21" s="12"/>
      <c r="D21" s="12"/>
      <c r="E21" s="13"/>
      <c r="F21" s="14"/>
      <c r="G21" s="14">
        <v>0.1</v>
      </c>
      <c r="H21" s="14"/>
      <c r="I21" s="15"/>
      <c r="J21" s="13"/>
      <c r="K21" s="16"/>
    </row>
    <row r="22" spans="1:11" ht="24.75" customHeight="1">
      <c r="A22" s="43" t="s">
        <v>137</v>
      </c>
      <c r="B22" s="42" t="s">
        <v>12</v>
      </c>
      <c r="C22" s="12"/>
      <c r="D22" s="12"/>
      <c r="E22" s="13"/>
      <c r="F22" s="14"/>
      <c r="G22" s="14">
        <v>0.2</v>
      </c>
      <c r="H22" s="14"/>
      <c r="I22" s="15"/>
      <c r="J22" s="13"/>
      <c r="K22" s="16"/>
    </row>
    <row r="23" spans="1:11" ht="18" customHeight="1">
      <c r="A23" s="18"/>
      <c r="B23" s="12"/>
      <c r="C23" s="12"/>
      <c r="D23" s="12"/>
      <c r="E23" s="13"/>
      <c r="F23" s="14"/>
      <c r="G23" s="14"/>
      <c r="H23" s="14"/>
      <c r="I23" s="15"/>
      <c r="J23" s="13"/>
      <c r="K23" s="16"/>
    </row>
    <row r="24" spans="1:11" ht="18" customHeight="1">
      <c r="A24" s="51" t="s">
        <v>9</v>
      </c>
      <c r="B24" s="47"/>
      <c r="C24" s="47"/>
      <c r="D24" s="47"/>
      <c r="E24" s="48"/>
      <c r="F24" s="46"/>
      <c r="G24" s="34">
        <f>SUM(G15:G23)</f>
        <v>0.7</v>
      </c>
      <c r="H24" s="46">
        <v>0</v>
      </c>
      <c r="I24" s="49"/>
      <c r="J24" s="48"/>
      <c r="K24" s="50"/>
    </row>
    <row r="25" spans="1:11" s="2" customFormat="1" ht="18" customHeight="1" thickBot="1">
      <c r="A25" s="31" t="s">
        <v>23</v>
      </c>
      <c r="B25" s="32"/>
      <c r="C25" s="32"/>
      <c r="D25" s="32"/>
      <c r="E25" s="33"/>
      <c r="F25" s="34"/>
      <c r="G25" s="34"/>
      <c r="H25" s="34">
        <f>G25</f>
        <v>0</v>
      </c>
      <c r="I25" s="35"/>
      <c r="J25" s="33"/>
      <c r="K25" s="36"/>
    </row>
    <row r="26" spans="1:11" s="2" customFormat="1" ht="18" customHeight="1" thickBot="1" thickTop="1">
      <c r="A26" s="37" t="s">
        <v>10</v>
      </c>
      <c r="B26" s="38"/>
      <c r="C26" s="38">
        <f>C5</f>
        <v>0</v>
      </c>
      <c r="D26" s="38">
        <f>D6</f>
        <v>1.5</v>
      </c>
      <c r="E26" s="39">
        <f>E7</f>
        <v>0</v>
      </c>
      <c r="F26" s="40">
        <f>F14</f>
        <v>0</v>
      </c>
      <c r="G26" s="40">
        <f>G24</f>
        <v>0.7</v>
      </c>
      <c r="H26" s="40">
        <f>SUM(H25+H14+H6+H5)</f>
        <v>0</v>
      </c>
      <c r="I26" s="52">
        <f>SUM(C26:H26)</f>
        <v>2.2</v>
      </c>
      <c r="J26" s="39"/>
      <c r="K26" s="41"/>
    </row>
    <row r="27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7">
      <selection activeCell="E14" sqref="E14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28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0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24</v>
      </c>
      <c r="B15" s="42" t="s">
        <v>7</v>
      </c>
      <c r="C15" s="12"/>
      <c r="D15" s="12"/>
      <c r="E15" s="13"/>
      <c r="F15" s="14"/>
      <c r="G15" s="14">
        <v>0.4</v>
      </c>
      <c r="H15" s="14"/>
      <c r="I15" s="15"/>
      <c r="J15" s="13"/>
      <c r="K15" s="16"/>
    </row>
    <row r="16" spans="1:11" ht="18" customHeight="1">
      <c r="A16" s="43" t="s">
        <v>24</v>
      </c>
      <c r="B16" s="42" t="s">
        <v>7</v>
      </c>
      <c r="C16" s="12"/>
      <c r="D16" s="12"/>
      <c r="E16" s="13"/>
      <c r="F16" s="14"/>
      <c r="G16" s="14">
        <v>0.4</v>
      </c>
      <c r="H16" s="14"/>
      <c r="I16" s="15"/>
      <c r="J16" s="13"/>
      <c r="K16" s="16"/>
    </row>
    <row r="17" spans="1:11" ht="25.5" customHeight="1">
      <c r="A17" s="43" t="s">
        <v>25</v>
      </c>
      <c r="B17" s="42" t="s">
        <v>11</v>
      </c>
      <c r="C17" s="12"/>
      <c r="D17" s="12"/>
      <c r="E17" s="13"/>
      <c r="F17" s="14"/>
      <c r="G17" s="14">
        <v>0</v>
      </c>
      <c r="H17" s="14"/>
      <c r="I17" s="15"/>
      <c r="J17" s="13"/>
      <c r="K17" s="16"/>
    </row>
    <row r="18" spans="1:11" ht="28.5" customHeight="1">
      <c r="A18" s="43" t="s">
        <v>26</v>
      </c>
      <c r="B18" s="42" t="s">
        <v>12</v>
      </c>
      <c r="C18" s="12"/>
      <c r="D18" s="12"/>
      <c r="E18" s="13"/>
      <c r="F18" s="14"/>
      <c r="G18" s="14">
        <v>0.1</v>
      </c>
      <c r="H18" s="14"/>
      <c r="I18" s="15"/>
      <c r="J18" s="13"/>
      <c r="K18" s="16"/>
    </row>
    <row r="19" spans="1:11" ht="27.75" customHeight="1">
      <c r="A19" s="18"/>
      <c r="B19" s="12"/>
      <c r="C19" s="12"/>
      <c r="D19" s="12"/>
      <c r="E19" s="13"/>
      <c r="F19" s="14"/>
      <c r="G19" s="14"/>
      <c r="H19" s="14"/>
      <c r="I19" s="15"/>
      <c r="J19" s="13"/>
      <c r="K19" s="16"/>
    </row>
    <row r="20" spans="1:11" ht="24.75" customHeight="1">
      <c r="A20" s="18"/>
      <c r="B20" s="12"/>
      <c r="C20" s="12"/>
      <c r="D20" s="12"/>
      <c r="E20" s="13"/>
      <c r="F20" s="14"/>
      <c r="G20" s="14"/>
      <c r="H20" s="14"/>
      <c r="I20" s="15"/>
      <c r="J20" s="13"/>
      <c r="K20" s="16"/>
    </row>
    <row r="21" spans="1:11" ht="18" customHeight="1">
      <c r="A21" s="18"/>
      <c r="B21" s="12"/>
      <c r="C21" s="12"/>
      <c r="D21" s="12"/>
      <c r="E21" s="13"/>
      <c r="F21" s="14"/>
      <c r="G21" s="14"/>
      <c r="H21" s="14"/>
      <c r="I21" s="15"/>
      <c r="J21" s="13"/>
      <c r="K21" s="16"/>
    </row>
    <row r="22" spans="1:11" ht="18" customHeight="1">
      <c r="A22" s="51" t="s">
        <v>9</v>
      </c>
      <c r="B22" s="47"/>
      <c r="C22" s="47"/>
      <c r="D22" s="47"/>
      <c r="E22" s="48"/>
      <c r="F22" s="46"/>
      <c r="G22" s="34">
        <f>SUM(G15:G21)</f>
        <v>0.9</v>
      </c>
      <c r="H22" s="46">
        <v>0</v>
      </c>
      <c r="I22" s="49"/>
      <c r="J22" s="48"/>
      <c r="K22" s="50"/>
    </row>
    <row r="23" spans="1:11" s="2" customFormat="1" ht="18" customHeight="1" thickBot="1">
      <c r="A23" s="31" t="s">
        <v>23</v>
      </c>
      <c r="B23" s="32"/>
      <c r="C23" s="32"/>
      <c r="D23" s="32"/>
      <c r="E23" s="33"/>
      <c r="F23" s="34"/>
      <c r="G23" s="34"/>
      <c r="H23" s="34">
        <f>G23</f>
        <v>0</v>
      </c>
      <c r="I23" s="35"/>
      <c r="J23" s="33"/>
      <c r="K23" s="36"/>
    </row>
    <row r="24" spans="1:11" s="2" customFormat="1" ht="18" customHeight="1" thickBot="1" thickTop="1">
      <c r="A24" s="37" t="s">
        <v>10</v>
      </c>
      <c r="B24" s="38"/>
      <c r="C24" s="38">
        <f>C5</f>
        <v>0</v>
      </c>
      <c r="D24" s="38">
        <f>D6</f>
        <v>1.5</v>
      </c>
      <c r="E24" s="39">
        <f>E7</f>
        <v>0</v>
      </c>
      <c r="F24" s="40">
        <f>F14</f>
        <v>0</v>
      </c>
      <c r="G24" s="40">
        <f>G22</f>
        <v>0.9</v>
      </c>
      <c r="H24" s="40">
        <f>SUM(H23+H14+H6+H5)</f>
        <v>0</v>
      </c>
      <c r="I24" s="52">
        <f>SUM(C24:H24)</f>
        <v>2.4</v>
      </c>
      <c r="J24" s="39"/>
      <c r="K24" s="41"/>
    </row>
    <row r="25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3">
      <selection activeCell="C26" sqref="C26:I26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138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143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1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 t="s">
        <v>141</v>
      </c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139</v>
      </c>
      <c r="B15" s="42" t="s">
        <v>7</v>
      </c>
      <c r="C15" s="12"/>
      <c r="D15" s="12"/>
      <c r="E15" s="13"/>
      <c r="F15" s="14"/>
      <c r="G15" s="14">
        <v>0.05</v>
      </c>
      <c r="H15" s="14"/>
      <c r="I15" s="15"/>
      <c r="J15" s="13"/>
      <c r="K15" s="16"/>
    </row>
    <row r="16" spans="1:11" ht="18" customHeight="1">
      <c r="A16" s="43" t="s">
        <v>140</v>
      </c>
      <c r="B16" s="42" t="s">
        <v>7</v>
      </c>
      <c r="C16" s="12"/>
      <c r="D16" s="12"/>
      <c r="E16" s="13"/>
      <c r="F16" s="14"/>
      <c r="G16" s="14">
        <v>0.4</v>
      </c>
      <c r="H16" s="14"/>
      <c r="I16" s="15"/>
      <c r="J16" s="13"/>
      <c r="K16" s="16"/>
    </row>
    <row r="17" spans="1:11" ht="24.75" customHeight="1">
      <c r="A17" s="43" t="s">
        <v>42</v>
      </c>
      <c r="B17" s="42" t="s">
        <v>12</v>
      </c>
      <c r="C17" s="12"/>
      <c r="D17" s="12"/>
      <c r="E17" s="13"/>
      <c r="F17" s="14"/>
      <c r="G17" s="14">
        <v>0.5</v>
      </c>
      <c r="H17" s="14"/>
      <c r="I17" s="15"/>
      <c r="J17" s="13"/>
      <c r="K17" s="44"/>
    </row>
    <row r="18" spans="1:11" ht="24.75" customHeight="1">
      <c r="A18" s="43" t="s">
        <v>43</v>
      </c>
      <c r="B18" s="42" t="s">
        <v>12</v>
      </c>
      <c r="C18" s="12"/>
      <c r="D18" s="12"/>
      <c r="E18" s="13"/>
      <c r="F18" s="14"/>
      <c r="G18" s="14">
        <v>0.5</v>
      </c>
      <c r="H18" s="14"/>
      <c r="I18" s="15"/>
      <c r="J18" s="13"/>
      <c r="K18" s="44"/>
    </row>
    <row r="19" spans="1:11" ht="24.75" customHeight="1">
      <c r="A19" s="43" t="s">
        <v>44</v>
      </c>
      <c r="B19" s="42" t="s">
        <v>12</v>
      </c>
      <c r="C19" s="12"/>
      <c r="D19" s="12"/>
      <c r="E19" s="13"/>
      <c r="F19" s="14"/>
      <c r="G19" s="14">
        <v>0.5</v>
      </c>
      <c r="H19" s="14"/>
      <c r="I19" s="15"/>
      <c r="J19" s="13"/>
      <c r="K19" s="44"/>
    </row>
    <row r="20" spans="1:11" ht="24.75" customHeight="1">
      <c r="A20" s="43" t="s">
        <v>99</v>
      </c>
      <c r="B20" s="42"/>
      <c r="C20" s="12"/>
      <c r="D20" s="12"/>
      <c r="E20" s="13"/>
      <c r="F20" s="14"/>
      <c r="G20" s="14"/>
      <c r="H20" s="14"/>
      <c r="I20" s="15"/>
      <c r="J20" s="13"/>
      <c r="K20" s="16"/>
    </row>
    <row r="21" spans="1:11" ht="24.75" customHeight="1">
      <c r="A21" s="43"/>
      <c r="B21" s="42"/>
      <c r="C21" s="12"/>
      <c r="D21" s="12"/>
      <c r="E21" s="13"/>
      <c r="F21" s="14"/>
      <c r="G21" s="14"/>
      <c r="H21" s="14"/>
      <c r="I21" s="15"/>
      <c r="J21" s="13"/>
      <c r="K21" s="16"/>
    </row>
    <row r="22" spans="1:11" ht="24.75" customHeight="1">
      <c r="A22" s="43"/>
      <c r="B22" s="42"/>
      <c r="C22" s="12"/>
      <c r="D22" s="12"/>
      <c r="E22" s="13"/>
      <c r="F22" s="14"/>
      <c r="G22" s="14"/>
      <c r="H22" s="14"/>
      <c r="I22" s="15"/>
      <c r="J22" s="13"/>
      <c r="K22" s="16"/>
    </row>
    <row r="23" spans="1:11" ht="18" customHeight="1">
      <c r="A23" s="18"/>
      <c r="B23" s="12"/>
      <c r="C23" s="12"/>
      <c r="D23" s="12"/>
      <c r="E23" s="13"/>
      <c r="F23" s="14"/>
      <c r="G23" s="14"/>
      <c r="H23" s="14"/>
      <c r="I23" s="15"/>
      <c r="J23" s="13"/>
      <c r="K23" s="16"/>
    </row>
    <row r="24" spans="1:11" ht="18" customHeight="1">
      <c r="A24" s="51" t="s">
        <v>9</v>
      </c>
      <c r="B24" s="47"/>
      <c r="C24" s="47"/>
      <c r="D24" s="47"/>
      <c r="E24" s="48"/>
      <c r="F24" s="46"/>
      <c r="G24" s="34">
        <f>SUM(G15:G23)</f>
        <v>1.95</v>
      </c>
      <c r="H24" s="46">
        <v>0</v>
      </c>
      <c r="I24" s="49"/>
      <c r="J24" s="48"/>
      <c r="K24" s="50"/>
    </row>
    <row r="25" spans="1:11" s="2" customFormat="1" ht="18" customHeight="1" thickBot="1">
      <c r="A25" s="31" t="s">
        <v>23</v>
      </c>
      <c r="B25" s="32"/>
      <c r="C25" s="32"/>
      <c r="D25" s="32"/>
      <c r="E25" s="33"/>
      <c r="F25" s="34"/>
      <c r="G25" s="34"/>
      <c r="H25" s="34">
        <f>G25</f>
        <v>0</v>
      </c>
      <c r="I25" s="35"/>
      <c r="J25" s="33"/>
      <c r="K25" s="36"/>
    </row>
    <row r="26" spans="1:11" s="2" customFormat="1" ht="18" customHeight="1" thickBot="1" thickTop="1">
      <c r="A26" s="37" t="s">
        <v>10</v>
      </c>
      <c r="B26" s="38"/>
      <c r="C26" s="38">
        <f>C5</f>
        <v>1</v>
      </c>
      <c r="D26" s="38">
        <f>D6</f>
        <v>1.5</v>
      </c>
      <c r="E26" s="39">
        <f>E7</f>
        <v>0</v>
      </c>
      <c r="F26" s="40">
        <f>F14</f>
        <v>0</v>
      </c>
      <c r="G26" s="40">
        <v>1.5</v>
      </c>
      <c r="H26" s="40">
        <f>SUM(H25+H14+H6+H5)</f>
        <v>0</v>
      </c>
      <c r="I26" s="52">
        <f>SUM(C26:H26)</f>
        <v>4</v>
      </c>
      <c r="J26" s="39"/>
      <c r="K26" s="41"/>
    </row>
    <row r="27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3">
      <selection activeCell="A14" sqref="A14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142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0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 t="s">
        <v>147</v>
      </c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144</v>
      </c>
      <c r="B15" s="42" t="s">
        <v>7</v>
      </c>
      <c r="C15" s="12"/>
      <c r="D15" s="12"/>
      <c r="E15" s="13"/>
      <c r="F15" s="14"/>
      <c r="G15" s="14">
        <v>0.05</v>
      </c>
      <c r="H15" s="14"/>
      <c r="I15" s="15"/>
      <c r="J15" s="13"/>
      <c r="K15" s="16" t="s">
        <v>145</v>
      </c>
    </row>
    <row r="16" spans="1:11" ht="18" customHeight="1">
      <c r="A16" s="43" t="s">
        <v>146</v>
      </c>
      <c r="B16" s="42" t="s">
        <v>11</v>
      </c>
      <c r="C16" s="12"/>
      <c r="D16" s="12"/>
      <c r="E16" s="13"/>
      <c r="F16" s="14"/>
      <c r="G16" s="14">
        <v>0</v>
      </c>
      <c r="H16" s="14"/>
      <c r="I16" s="15"/>
      <c r="J16" s="13"/>
      <c r="K16" s="16" t="s">
        <v>131</v>
      </c>
    </row>
    <row r="17" spans="1:11" ht="25.5" customHeight="1">
      <c r="A17" s="43" t="s">
        <v>148</v>
      </c>
      <c r="B17" s="42" t="s">
        <v>12</v>
      </c>
      <c r="C17" s="12"/>
      <c r="D17" s="12"/>
      <c r="E17" s="13"/>
      <c r="F17" s="14"/>
      <c r="G17" s="14">
        <v>0.05</v>
      </c>
      <c r="H17" s="14"/>
      <c r="I17" s="15"/>
      <c r="J17" s="13"/>
      <c r="K17" s="16"/>
    </row>
    <row r="18" spans="1:11" ht="28.5" customHeight="1">
      <c r="A18" s="43" t="s">
        <v>149</v>
      </c>
      <c r="B18" s="42" t="s">
        <v>12</v>
      </c>
      <c r="C18" s="12"/>
      <c r="D18" s="12"/>
      <c r="E18" s="13"/>
      <c r="F18" s="14"/>
      <c r="G18" s="14">
        <v>0.05</v>
      </c>
      <c r="H18" s="14"/>
      <c r="I18" s="15"/>
      <c r="J18" s="13"/>
      <c r="K18" s="44" t="s">
        <v>150</v>
      </c>
    </row>
    <row r="19" spans="1:11" ht="27.75" customHeight="1">
      <c r="A19" s="43" t="s">
        <v>151</v>
      </c>
      <c r="B19" s="42" t="s">
        <v>11</v>
      </c>
      <c r="C19" s="12"/>
      <c r="D19" s="12"/>
      <c r="E19" s="13"/>
      <c r="F19" s="14"/>
      <c r="G19" s="14">
        <v>0</v>
      </c>
      <c r="H19" s="14"/>
      <c r="I19" s="15"/>
      <c r="J19" s="13"/>
      <c r="K19" s="16" t="s">
        <v>150</v>
      </c>
    </row>
    <row r="20" spans="1:11" ht="24.75" customHeight="1">
      <c r="A20" s="43" t="s">
        <v>99</v>
      </c>
      <c r="B20" s="42"/>
      <c r="C20" s="12"/>
      <c r="D20" s="12"/>
      <c r="E20" s="13"/>
      <c r="F20" s="14"/>
      <c r="G20" s="14"/>
      <c r="H20" s="14"/>
      <c r="I20" s="15"/>
      <c r="J20" s="13"/>
      <c r="K20" s="16"/>
    </row>
    <row r="21" spans="1:11" ht="24.75" customHeight="1">
      <c r="A21" s="43"/>
      <c r="B21" s="42"/>
      <c r="C21" s="12"/>
      <c r="D21" s="12"/>
      <c r="E21" s="13"/>
      <c r="F21" s="14"/>
      <c r="G21" s="14"/>
      <c r="H21" s="14"/>
      <c r="I21" s="15"/>
      <c r="J21" s="13"/>
      <c r="K21" s="16"/>
    </row>
    <row r="22" spans="1:11" ht="24.75" customHeight="1">
      <c r="A22" s="43"/>
      <c r="B22" s="42"/>
      <c r="C22" s="12"/>
      <c r="D22" s="12"/>
      <c r="E22" s="13"/>
      <c r="F22" s="14"/>
      <c r="G22" s="14"/>
      <c r="H22" s="14"/>
      <c r="I22" s="15"/>
      <c r="J22" s="13"/>
      <c r="K22" s="16"/>
    </row>
    <row r="23" spans="1:11" ht="18" customHeight="1">
      <c r="A23" s="18"/>
      <c r="B23" s="12"/>
      <c r="C23" s="12"/>
      <c r="D23" s="12"/>
      <c r="E23" s="13"/>
      <c r="F23" s="14"/>
      <c r="G23" s="14"/>
      <c r="H23" s="14"/>
      <c r="I23" s="15"/>
      <c r="J23" s="13"/>
      <c r="K23" s="16"/>
    </row>
    <row r="24" spans="1:11" ht="18" customHeight="1">
      <c r="A24" s="51" t="s">
        <v>9</v>
      </c>
      <c r="B24" s="47"/>
      <c r="C24" s="47"/>
      <c r="D24" s="47"/>
      <c r="E24" s="48"/>
      <c r="F24" s="46"/>
      <c r="G24" s="34">
        <f>SUM(G15:G23)</f>
        <v>0.15000000000000002</v>
      </c>
      <c r="H24" s="46">
        <v>0</v>
      </c>
      <c r="I24" s="49"/>
      <c r="J24" s="48"/>
      <c r="K24" s="50"/>
    </row>
    <row r="25" spans="1:11" s="2" customFormat="1" ht="18" customHeight="1" thickBot="1">
      <c r="A25" s="31" t="s">
        <v>23</v>
      </c>
      <c r="B25" s="32"/>
      <c r="C25" s="32"/>
      <c r="D25" s="32"/>
      <c r="E25" s="33"/>
      <c r="F25" s="34"/>
      <c r="G25" s="34"/>
      <c r="H25" s="34">
        <f>G25</f>
        <v>0</v>
      </c>
      <c r="I25" s="35"/>
      <c r="J25" s="33"/>
      <c r="K25" s="36"/>
    </row>
    <row r="26" spans="1:11" s="2" customFormat="1" ht="18" customHeight="1" thickBot="1" thickTop="1">
      <c r="A26" s="37" t="s">
        <v>10</v>
      </c>
      <c r="B26" s="38"/>
      <c r="C26" s="38">
        <f>C5</f>
        <v>0</v>
      </c>
      <c r="D26" s="38">
        <f>D6</f>
        <v>1.5</v>
      </c>
      <c r="E26" s="39">
        <f>E7</f>
        <v>0</v>
      </c>
      <c r="F26" s="40">
        <f>F14</f>
        <v>0</v>
      </c>
      <c r="G26" s="40">
        <f>G24</f>
        <v>0.15000000000000002</v>
      </c>
      <c r="H26" s="40">
        <f>SUM(H25+H14+H6+H5)</f>
        <v>0</v>
      </c>
      <c r="I26" s="52">
        <f>SUM(C26:H26)</f>
        <v>1.65</v>
      </c>
      <c r="J26" s="39"/>
      <c r="K26" s="41"/>
    </row>
    <row r="27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3">
      <selection activeCell="A14" sqref="A14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153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152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0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0.5</v>
      </c>
      <c r="F7" s="14"/>
      <c r="G7" s="14"/>
      <c r="H7" s="14"/>
      <c r="I7" s="15"/>
      <c r="J7" s="13"/>
      <c r="K7" s="16" t="s">
        <v>158</v>
      </c>
    </row>
    <row r="8" spans="1:11" ht="18" customHeight="1">
      <c r="A8" s="11" t="s">
        <v>154</v>
      </c>
      <c r="B8" s="12"/>
      <c r="C8" s="12"/>
      <c r="D8" s="12"/>
      <c r="E8" s="13"/>
      <c r="F8" s="14">
        <v>0</v>
      </c>
      <c r="G8" s="14"/>
      <c r="H8" s="14"/>
      <c r="I8" s="15"/>
      <c r="J8" s="13"/>
      <c r="K8" s="16" t="s">
        <v>155</v>
      </c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156</v>
      </c>
      <c r="B15" s="42" t="s">
        <v>11</v>
      </c>
      <c r="C15" s="12"/>
      <c r="D15" s="12"/>
      <c r="E15" s="13"/>
      <c r="F15" s="14"/>
      <c r="G15" s="14">
        <v>0</v>
      </c>
      <c r="H15" s="14"/>
      <c r="I15" s="15"/>
      <c r="J15" s="13"/>
      <c r="K15" s="16" t="s">
        <v>131</v>
      </c>
    </row>
    <row r="16" spans="1:11" ht="18" customHeight="1">
      <c r="A16" s="43" t="s">
        <v>157</v>
      </c>
      <c r="B16" s="42" t="s">
        <v>11</v>
      </c>
      <c r="C16" s="12"/>
      <c r="D16" s="12"/>
      <c r="E16" s="13"/>
      <c r="F16" s="14"/>
      <c r="G16" s="14">
        <v>0</v>
      </c>
      <c r="H16" s="14"/>
      <c r="I16" s="15"/>
      <c r="J16" s="13"/>
      <c r="K16" s="16" t="s">
        <v>123</v>
      </c>
    </row>
    <row r="17" spans="1:11" ht="24.75" customHeight="1">
      <c r="A17" s="43"/>
      <c r="B17" s="42"/>
      <c r="C17" s="12"/>
      <c r="D17" s="12"/>
      <c r="E17" s="13"/>
      <c r="F17" s="14"/>
      <c r="G17" s="14"/>
      <c r="H17" s="14"/>
      <c r="I17" s="15"/>
      <c r="J17" s="13"/>
      <c r="K17" s="16"/>
    </row>
    <row r="18" spans="1:11" ht="24.75" customHeight="1">
      <c r="A18" s="43"/>
      <c r="B18" s="42"/>
      <c r="C18" s="12"/>
      <c r="D18" s="12"/>
      <c r="E18" s="13"/>
      <c r="F18" s="14"/>
      <c r="G18" s="14"/>
      <c r="H18" s="14"/>
      <c r="I18" s="15"/>
      <c r="J18" s="13"/>
      <c r="K18" s="16"/>
    </row>
    <row r="19" spans="1:11" ht="24.75" customHeight="1">
      <c r="A19" s="43"/>
      <c r="B19" s="42"/>
      <c r="C19" s="12"/>
      <c r="D19" s="12"/>
      <c r="E19" s="13"/>
      <c r="F19" s="14"/>
      <c r="G19" s="14"/>
      <c r="H19" s="14"/>
      <c r="I19" s="15"/>
      <c r="J19" s="13"/>
      <c r="K19" s="16"/>
    </row>
    <row r="20" spans="1:11" ht="18" customHeight="1">
      <c r="A20" s="18"/>
      <c r="B20" s="12"/>
      <c r="C20" s="12"/>
      <c r="D20" s="12"/>
      <c r="E20" s="13"/>
      <c r="F20" s="14"/>
      <c r="G20" s="14"/>
      <c r="H20" s="14"/>
      <c r="I20" s="15"/>
      <c r="J20" s="13"/>
      <c r="K20" s="16"/>
    </row>
    <row r="21" spans="1:11" ht="18" customHeight="1">
      <c r="A21" s="51" t="s">
        <v>9</v>
      </c>
      <c r="B21" s="47"/>
      <c r="C21" s="47"/>
      <c r="D21" s="47"/>
      <c r="E21" s="48"/>
      <c r="F21" s="46"/>
      <c r="G21" s="34">
        <f>SUM(G15:G20)</f>
        <v>0</v>
      </c>
      <c r="H21" s="46">
        <v>0</v>
      </c>
      <c r="I21" s="49"/>
      <c r="J21" s="48"/>
      <c r="K21" s="50"/>
    </row>
    <row r="22" spans="1:11" s="2" customFormat="1" ht="18" customHeight="1" thickBot="1">
      <c r="A22" s="31" t="s">
        <v>23</v>
      </c>
      <c r="B22" s="32"/>
      <c r="C22" s="32"/>
      <c r="D22" s="32"/>
      <c r="E22" s="33"/>
      <c r="F22" s="34"/>
      <c r="G22" s="34"/>
      <c r="H22" s="34">
        <f>G22</f>
        <v>0</v>
      </c>
      <c r="I22" s="35"/>
      <c r="J22" s="33"/>
      <c r="K22" s="36"/>
    </row>
    <row r="23" spans="1:11" s="2" customFormat="1" ht="18" customHeight="1" thickBot="1" thickTop="1">
      <c r="A23" s="37" t="s">
        <v>10</v>
      </c>
      <c r="B23" s="38"/>
      <c r="C23" s="38">
        <f>C5</f>
        <v>0</v>
      </c>
      <c r="D23" s="38">
        <f>D6</f>
        <v>1.5</v>
      </c>
      <c r="E23" s="39">
        <f>E7</f>
        <v>0.5</v>
      </c>
      <c r="F23" s="40">
        <f>F14</f>
        <v>0</v>
      </c>
      <c r="G23" s="40">
        <f>G21</f>
        <v>0</v>
      </c>
      <c r="H23" s="40">
        <f>SUM(H22+H14+H6+H5)</f>
        <v>0</v>
      </c>
      <c r="I23" s="52">
        <f>SUM(C23:H23)</f>
        <v>2</v>
      </c>
      <c r="J23" s="39"/>
      <c r="K23" s="41"/>
    </row>
    <row r="24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0">
      <selection activeCell="A27" sqref="A27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167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168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0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 t="s">
        <v>173</v>
      </c>
      <c r="B8" s="12"/>
      <c r="C8" s="12"/>
      <c r="D8" s="12"/>
      <c r="E8" s="13"/>
      <c r="F8" s="14">
        <v>0</v>
      </c>
      <c r="G8" s="14"/>
      <c r="H8" s="14"/>
      <c r="I8" s="15"/>
      <c r="J8" s="13"/>
      <c r="K8" s="16"/>
    </row>
    <row r="9" spans="1:11" ht="18" customHeight="1">
      <c r="A9" s="11" t="s">
        <v>174</v>
      </c>
      <c r="B9" s="12"/>
      <c r="C9" s="12"/>
      <c r="D9" s="12"/>
      <c r="E9" s="13"/>
      <c r="F9" s="14">
        <v>0</v>
      </c>
      <c r="G9" s="14"/>
      <c r="H9" s="14"/>
      <c r="I9" s="15"/>
      <c r="J9" s="13"/>
      <c r="K9" s="16"/>
    </row>
    <row r="10" spans="1:11" ht="18" customHeight="1">
      <c r="A10" s="11" t="s">
        <v>175</v>
      </c>
      <c r="B10" s="12"/>
      <c r="C10" s="12"/>
      <c r="D10" s="12"/>
      <c r="E10" s="13"/>
      <c r="F10" s="14">
        <v>0</v>
      </c>
      <c r="G10" s="14"/>
      <c r="H10" s="14"/>
      <c r="I10" s="15"/>
      <c r="J10" s="13"/>
      <c r="K10" s="16"/>
    </row>
    <row r="11" spans="1:11" ht="18" customHeight="1">
      <c r="A11" s="11" t="s">
        <v>176</v>
      </c>
      <c r="B11" s="12"/>
      <c r="C11" s="12"/>
      <c r="D11" s="12"/>
      <c r="E11" s="13"/>
      <c r="F11" s="14">
        <f>(5/30)*0.1</f>
        <v>0.016666666666666666</v>
      </c>
      <c r="G11" s="14"/>
      <c r="H11" s="14"/>
      <c r="I11" s="15"/>
      <c r="J11" s="13"/>
      <c r="K11" s="16"/>
    </row>
    <row r="12" spans="1:11" ht="18" customHeight="1">
      <c r="A12" s="11" t="s">
        <v>177</v>
      </c>
      <c r="B12" s="12"/>
      <c r="C12" s="12"/>
      <c r="D12" s="12"/>
      <c r="E12" s="13"/>
      <c r="F12" s="14">
        <v>0</v>
      </c>
      <c r="G12" s="14"/>
      <c r="H12" s="14"/>
      <c r="I12" s="15"/>
      <c r="J12" s="13"/>
      <c r="K12" s="16"/>
    </row>
    <row r="13" spans="1:11" ht="18" customHeight="1">
      <c r="A13" s="11" t="s">
        <v>178</v>
      </c>
      <c r="B13" s="12"/>
      <c r="C13" s="12"/>
      <c r="D13" s="12"/>
      <c r="E13" s="13"/>
      <c r="F13" s="14">
        <v>0</v>
      </c>
      <c r="G13" s="14"/>
      <c r="H13" s="14"/>
      <c r="I13" s="15"/>
      <c r="J13" s="13"/>
      <c r="K13" s="16"/>
    </row>
    <row r="14" spans="1:11" ht="18" customHeight="1">
      <c r="A14" s="11" t="s">
        <v>179</v>
      </c>
      <c r="B14" s="12"/>
      <c r="C14" s="12"/>
      <c r="D14" s="12"/>
      <c r="E14" s="13"/>
      <c r="F14" s="14">
        <v>0</v>
      </c>
      <c r="G14" s="14"/>
      <c r="H14" s="14"/>
      <c r="I14" s="15"/>
      <c r="J14" s="13"/>
      <c r="K14" s="16"/>
    </row>
    <row r="15" spans="1:11" ht="18" customHeight="1">
      <c r="A15" s="11" t="s">
        <v>180</v>
      </c>
      <c r="B15" s="12"/>
      <c r="C15" s="12"/>
      <c r="D15" s="12"/>
      <c r="E15" s="13"/>
      <c r="F15" s="14">
        <v>0</v>
      </c>
      <c r="G15" s="14"/>
      <c r="H15" s="14"/>
      <c r="I15" s="15"/>
      <c r="J15" s="13"/>
      <c r="K15" s="16"/>
    </row>
    <row r="16" spans="1:11" ht="18" customHeight="1">
      <c r="A16" s="11" t="s">
        <v>181</v>
      </c>
      <c r="B16" s="12"/>
      <c r="C16" s="12"/>
      <c r="D16" s="12"/>
      <c r="E16" s="13"/>
      <c r="F16" s="14">
        <v>0</v>
      </c>
      <c r="G16" s="14"/>
      <c r="H16" s="14"/>
      <c r="I16" s="15"/>
      <c r="J16" s="13"/>
      <c r="K16" s="16"/>
    </row>
    <row r="17" spans="1:11" ht="18" customHeight="1">
      <c r="A17" s="11" t="s">
        <v>183</v>
      </c>
      <c r="B17" s="12"/>
      <c r="C17" s="12"/>
      <c r="D17" s="12"/>
      <c r="E17" s="13"/>
      <c r="F17" s="14">
        <v>0</v>
      </c>
      <c r="G17" s="14"/>
      <c r="H17" s="14"/>
      <c r="I17" s="15"/>
      <c r="J17" s="13"/>
      <c r="K17" s="16" t="s">
        <v>48</v>
      </c>
    </row>
    <row r="18" spans="1:11" ht="18" customHeight="1">
      <c r="A18" s="11" t="s">
        <v>184</v>
      </c>
      <c r="B18" s="12"/>
      <c r="C18" s="12"/>
      <c r="D18" s="12"/>
      <c r="E18" s="13"/>
      <c r="F18" s="14">
        <v>0</v>
      </c>
      <c r="G18" s="14"/>
      <c r="H18" s="14"/>
      <c r="I18" s="15"/>
      <c r="J18" s="13"/>
      <c r="K18" s="16"/>
    </row>
    <row r="19" spans="1:11" ht="18" customHeight="1">
      <c r="A19" s="11" t="s">
        <v>182</v>
      </c>
      <c r="B19" s="12"/>
      <c r="C19" s="12"/>
      <c r="D19" s="12"/>
      <c r="E19" s="13"/>
      <c r="F19" s="14">
        <v>0</v>
      </c>
      <c r="G19" s="14"/>
      <c r="H19" s="14"/>
      <c r="I19" s="15"/>
      <c r="J19" s="13"/>
      <c r="K19" s="16"/>
    </row>
    <row r="20" spans="1:11" s="2" customFormat="1" ht="18" customHeight="1">
      <c r="A20" s="25" t="s">
        <v>2</v>
      </c>
      <c r="B20" s="26"/>
      <c r="C20" s="26"/>
      <c r="D20" s="26"/>
      <c r="E20" s="27"/>
      <c r="F20" s="28">
        <f>SUM(F8:F19)</f>
        <v>0.016666666666666666</v>
      </c>
      <c r="G20" s="28"/>
      <c r="H20" s="28">
        <v>0</v>
      </c>
      <c r="I20" s="29"/>
      <c r="J20" s="27"/>
      <c r="K20" s="30"/>
    </row>
    <row r="21" spans="1:11" ht="18" customHeight="1">
      <c r="A21" s="43" t="s">
        <v>24</v>
      </c>
      <c r="B21" s="42" t="s">
        <v>7</v>
      </c>
      <c r="C21" s="12"/>
      <c r="D21" s="12"/>
      <c r="E21" s="13"/>
      <c r="F21" s="14"/>
      <c r="G21" s="14">
        <v>0.4</v>
      </c>
      <c r="H21" s="14"/>
      <c r="I21" s="15"/>
      <c r="J21" s="13"/>
      <c r="K21" s="16"/>
    </row>
    <row r="22" spans="1:11" ht="18" customHeight="1">
      <c r="A22" s="43" t="s">
        <v>169</v>
      </c>
      <c r="B22" s="42" t="s">
        <v>7</v>
      </c>
      <c r="C22" s="12"/>
      <c r="D22" s="12"/>
      <c r="E22" s="13"/>
      <c r="F22" s="14"/>
      <c r="G22" s="14">
        <v>0.1</v>
      </c>
      <c r="H22" s="14"/>
      <c r="I22" s="15"/>
      <c r="J22" s="13"/>
      <c r="K22" s="16"/>
    </row>
    <row r="23" spans="1:11" ht="25.5" customHeight="1">
      <c r="A23" s="43" t="s">
        <v>120</v>
      </c>
      <c r="B23" s="42" t="s">
        <v>12</v>
      </c>
      <c r="C23" s="12"/>
      <c r="D23" s="12"/>
      <c r="E23" s="13"/>
      <c r="F23" s="14"/>
      <c r="G23" s="14">
        <v>0.2</v>
      </c>
      <c r="H23" s="14"/>
      <c r="I23" s="15"/>
      <c r="J23" s="13"/>
      <c r="K23" s="16"/>
    </row>
    <row r="24" spans="1:11" ht="28.5" customHeight="1">
      <c r="A24" s="43" t="s">
        <v>170</v>
      </c>
      <c r="B24" s="42" t="s">
        <v>11</v>
      </c>
      <c r="C24" s="12"/>
      <c r="D24" s="12"/>
      <c r="E24" s="13"/>
      <c r="F24" s="14"/>
      <c r="G24" s="14">
        <v>0</v>
      </c>
      <c r="H24" s="14"/>
      <c r="I24" s="15"/>
      <c r="J24" s="13"/>
      <c r="K24" s="44" t="s">
        <v>38</v>
      </c>
    </row>
    <row r="25" spans="1:11" ht="27.75" customHeight="1">
      <c r="A25" s="43" t="s">
        <v>171</v>
      </c>
      <c r="B25" s="42" t="s">
        <v>11</v>
      </c>
      <c r="C25" s="12"/>
      <c r="D25" s="12"/>
      <c r="E25" s="13"/>
      <c r="F25" s="14"/>
      <c r="G25" s="14">
        <v>0</v>
      </c>
      <c r="H25" s="14"/>
      <c r="I25" s="15"/>
      <c r="J25" s="13"/>
      <c r="K25" s="16" t="s">
        <v>48</v>
      </c>
    </row>
    <row r="26" spans="1:11" ht="24.75" customHeight="1">
      <c r="A26" s="43" t="s">
        <v>172</v>
      </c>
      <c r="B26" s="42" t="s">
        <v>11</v>
      </c>
      <c r="C26" s="12"/>
      <c r="D26" s="12"/>
      <c r="E26" s="13"/>
      <c r="F26" s="14"/>
      <c r="G26" s="14">
        <v>0</v>
      </c>
      <c r="H26" s="14"/>
      <c r="I26" s="15"/>
      <c r="J26" s="13"/>
      <c r="K26" s="16" t="s">
        <v>48</v>
      </c>
    </row>
    <row r="27" spans="1:11" ht="24.75" customHeight="1">
      <c r="A27" s="43"/>
      <c r="B27" s="42"/>
      <c r="C27" s="12"/>
      <c r="D27" s="12"/>
      <c r="E27" s="13"/>
      <c r="F27" s="14"/>
      <c r="G27" s="14"/>
      <c r="H27" s="14"/>
      <c r="I27" s="15"/>
      <c r="J27" s="13"/>
      <c r="K27" s="16"/>
    </row>
    <row r="28" spans="1:11" ht="24.75" customHeight="1">
      <c r="A28" s="43"/>
      <c r="B28" s="42"/>
      <c r="C28" s="12"/>
      <c r="D28" s="12"/>
      <c r="E28" s="13"/>
      <c r="F28" s="14"/>
      <c r="G28" s="14"/>
      <c r="H28" s="14"/>
      <c r="I28" s="15"/>
      <c r="J28" s="13"/>
      <c r="K28" s="16"/>
    </row>
    <row r="29" spans="1:11" ht="24.75" customHeight="1">
      <c r="A29" s="43"/>
      <c r="B29" s="42"/>
      <c r="C29" s="12"/>
      <c r="D29" s="12"/>
      <c r="E29" s="13"/>
      <c r="F29" s="14"/>
      <c r="G29" s="14"/>
      <c r="H29" s="14"/>
      <c r="I29" s="15"/>
      <c r="J29" s="13"/>
      <c r="K29" s="16"/>
    </row>
    <row r="30" spans="1:11" ht="18" customHeight="1">
      <c r="A30" s="18"/>
      <c r="B30" s="12"/>
      <c r="C30" s="12"/>
      <c r="D30" s="12"/>
      <c r="E30" s="13"/>
      <c r="F30" s="14"/>
      <c r="G30" s="14"/>
      <c r="H30" s="14"/>
      <c r="I30" s="15"/>
      <c r="J30" s="13"/>
      <c r="K30" s="16"/>
    </row>
    <row r="31" spans="1:11" ht="18" customHeight="1">
      <c r="A31" s="51" t="s">
        <v>9</v>
      </c>
      <c r="B31" s="47"/>
      <c r="C31" s="47"/>
      <c r="D31" s="47"/>
      <c r="E31" s="48"/>
      <c r="F31" s="46"/>
      <c r="G31" s="34">
        <f>SUM(G21:G30)</f>
        <v>0.7</v>
      </c>
      <c r="H31" s="46">
        <v>0</v>
      </c>
      <c r="I31" s="49"/>
      <c r="J31" s="48"/>
      <c r="K31" s="50"/>
    </row>
    <row r="32" spans="1:11" s="2" customFormat="1" ht="18" customHeight="1" thickBot="1">
      <c r="A32" s="31" t="s">
        <v>23</v>
      </c>
      <c r="B32" s="32"/>
      <c r="C32" s="32"/>
      <c r="D32" s="32"/>
      <c r="E32" s="33"/>
      <c r="F32" s="34"/>
      <c r="G32" s="34"/>
      <c r="H32" s="34">
        <f>G32</f>
        <v>0</v>
      </c>
      <c r="I32" s="35"/>
      <c r="J32" s="33"/>
      <c r="K32" s="36"/>
    </row>
    <row r="33" spans="1:11" s="2" customFormat="1" ht="18" customHeight="1" thickBot="1" thickTop="1">
      <c r="A33" s="37" t="s">
        <v>10</v>
      </c>
      <c r="B33" s="38"/>
      <c r="C33" s="38">
        <f>C5</f>
        <v>0</v>
      </c>
      <c r="D33" s="38">
        <f>D6</f>
        <v>1.5</v>
      </c>
      <c r="E33" s="39">
        <f>E7</f>
        <v>0</v>
      </c>
      <c r="F33" s="40">
        <f>F20</f>
        <v>0.016666666666666666</v>
      </c>
      <c r="G33" s="40">
        <f>G31</f>
        <v>0.7</v>
      </c>
      <c r="H33" s="40">
        <f>SUM(H32+H20+H6+H5)</f>
        <v>0</v>
      </c>
      <c r="I33" s="52">
        <f>SUM(C33:H33)</f>
        <v>2.216666666666667</v>
      </c>
      <c r="J33" s="39"/>
      <c r="K33" s="41"/>
    </row>
    <row r="34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3">
      <selection activeCell="K20" sqref="K20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185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104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1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0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 t="s">
        <v>193</v>
      </c>
      <c r="B8" s="12"/>
      <c r="C8" s="12"/>
      <c r="D8" s="12"/>
      <c r="E8" s="13">
        <v>0</v>
      </c>
      <c r="F8" s="14"/>
      <c r="G8" s="14"/>
      <c r="H8" s="14"/>
      <c r="I8" s="15"/>
      <c r="J8" s="13"/>
      <c r="K8" s="16"/>
    </row>
    <row r="9" spans="1:11" ht="18" customHeight="1">
      <c r="A9" s="11" t="s">
        <v>193</v>
      </c>
      <c r="B9" s="12"/>
      <c r="C9" s="12"/>
      <c r="D9" s="12"/>
      <c r="E9" s="13">
        <v>0</v>
      </c>
      <c r="F9" s="14"/>
      <c r="G9" s="14"/>
      <c r="H9" s="14"/>
      <c r="I9" s="15"/>
      <c r="J9" s="13"/>
      <c r="K9" s="16"/>
    </row>
    <row r="10" spans="1:11" ht="18" customHeight="1">
      <c r="A10" s="11" t="s">
        <v>193</v>
      </c>
      <c r="B10" s="12"/>
      <c r="C10" s="12"/>
      <c r="D10" s="12"/>
      <c r="E10" s="13">
        <v>0</v>
      </c>
      <c r="F10" s="14"/>
      <c r="G10" s="14"/>
      <c r="H10" s="14"/>
      <c r="I10" s="15"/>
      <c r="J10" s="13"/>
      <c r="K10" s="16"/>
    </row>
    <row r="11" spans="1:11" ht="18" customHeight="1">
      <c r="A11" s="11" t="s">
        <v>319</v>
      </c>
      <c r="B11" s="12"/>
      <c r="C11" s="12"/>
      <c r="D11" s="12"/>
      <c r="E11" s="13"/>
      <c r="F11" s="13">
        <f>(366/30)*0.1</f>
        <v>1.22</v>
      </c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ht="18" customHeight="1">
      <c r="A14" s="11"/>
      <c r="B14" s="12"/>
      <c r="C14" s="12"/>
      <c r="D14" s="12"/>
      <c r="E14" s="13"/>
      <c r="F14" s="14"/>
      <c r="G14" s="14"/>
      <c r="H14" s="14"/>
      <c r="I14" s="15"/>
      <c r="J14" s="13"/>
      <c r="K14" s="16"/>
    </row>
    <row r="15" spans="1:11" ht="18" customHeight="1">
      <c r="A15" s="11"/>
      <c r="B15" s="12"/>
      <c r="C15" s="12"/>
      <c r="D15" s="12"/>
      <c r="E15" s="13"/>
      <c r="F15" s="14"/>
      <c r="G15" s="14"/>
      <c r="H15" s="14"/>
      <c r="I15" s="15"/>
      <c r="J15" s="13"/>
      <c r="K15" s="16"/>
    </row>
    <row r="16" spans="1:11" s="2" customFormat="1" ht="18" customHeight="1">
      <c r="A16" s="25" t="s">
        <v>2</v>
      </c>
      <c r="B16" s="26"/>
      <c r="C16" s="26"/>
      <c r="D16" s="26"/>
      <c r="E16" s="27"/>
      <c r="F16" s="28">
        <f>SUM(F11:F15)</f>
        <v>1.22</v>
      </c>
      <c r="G16" s="28"/>
      <c r="H16" s="28">
        <v>0</v>
      </c>
      <c r="I16" s="29"/>
      <c r="J16" s="27"/>
      <c r="K16" s="30"/>
    </row>
    <row r="17" spans="1:11" ht="18" customHeight="1">
      <c r="A17" s="43" t="s">
        <v>186</v>
      </c>
      <c r="B17" s="42" t="s">
        <v>7</v>
      </c>
      <c r="C17" s="12"/>
      <c r="D17" s="12"/>
      <c r="E17" s="13"/>
      <c r="F17" s="14"/>
      <c r="G17" s="14">
        <v>0.1</v>
      </c>
      <c r="H17" s="14"/>
      <c r="I17" s="15"/>
      <c r="J17" s="13"/>
      <c r="K17" s="16"/>
    </row>
    <row r="18" spans="1:11" ht="18" customHeight="1">
      <c r="A18" s="43" t="s">
        <v>187</v>
      </c>
      <c r="B18" s="42" t="s">
        <v>7</v>
      </c>
      <c r="C18" s="12"/>
      <c r="D18" s="12"/>
      <c r="E18" s="13"/>
      <c r="F18" s="14"/>
      <c r="G18" s="14">
        <v>0.1</v>
      </c>
      <c r="H18" s="14"/>
      <c r="I18" s="15"/>
      <c r="J18" s="13"/>
      <c r="K18" s="16"/>
    </row>
    <row r="19" spans="1:11" ht="25.5" customHeight="1">
      <c r="A19" s="43" t="s">
        <v>188</v>
      </c>
      <c r="B19" s="42" t="s">
        <v>12</v>
      </c>
      <c r="C19" s="12"/>
      <c r="D19" s="12"/>
      <c r="E19" s="13"/>
      <c r="F19" s="14"/>
      <c r="G19" s="14">
        <v>0.05</v>
      </c>
      <c r="H19" s="14"/>
      <c r="I19" s="15"/>
      <c r="J19" s="13"/>
      <c r="K19" s="16"/>
    </row>
    <row r="20" spans="1:11" ht="28.5" customHeight="1">
      <c r="A20" s="43" t="s">
        <v>189</v>
      </c>
      <c r="B20" s="42" t="s">
        <v>12</v>
      </c>
      <c r="C20" s="12"/>
      <c r="D20" s="12"/>
      <c r="E20" s="13"/>
      <c r="F20" s="14"/>
      <c r="G20" s="14">
        <v>0.05</v>
      </c>
      <c r="H20" s="14"/>
      <c r="I20" s="15"/>
      <c r="J20" s="13"/>
      <c r="K20" s="44"/>
    </row>
    <row r="21" spans="1:11" ht="27.75" customHeight="1">
      <c r="A21" s="43" t="s">
        <v>189</v>
      </c>
      <c r="B21" s="42" t="s">
        <v>12</v>
      </c>
      <c r="C21" s="12"/>
      <c r="D21" s="12"/>
      <c r="E21" s="13"/>
      <c r="F21" s="14"/>
      <c r="G21" s="14">
        <v>0.05</v>
      </c>
      <c r="H21" s="14"/>
      <c r="I21" s="15"/>
      <c r="J21" s="13"/>
      <c r="K21" s="16"/>
    </row>
    <row r="22" spans="1:11" ht="24.75" customHeight="1">
      <c r="A22" s="43" t="s">
        <v>190</v>
      </c>
      <c r="B22" s="42" t="s">
        <v>11</v>
      </c>
      <c r="C22" s="12"/>
      <c r="D22" s="12"/>
      <c r="E22" s="13"/>
      <c r="F22" s="14"/>
      <c r="G22" s="14">
        <v>0</v>
      </c>
      <c r="H22" s="14"/>
      <c r="I22" s="15"/>
      <c r="J22" s="13"/>
      <c r="K22" s="16" t="s">
        <v>48</v>
      </c>
    </row>
    <row r="23" spans="1:11" ht="24.75" customHeight="1">
      <c r="A23" s="43" t="s">
        <v>190</v>
      </c>
      <c r="B23" s="42" t="s">
        <v>11</v>
      </c>
      <c r="C23" s="12"/>
      <c r="D23" s="12"/>
      <c r="E23" s="13"/>
      <c r="F23" s="14"/>
      <c r="G23" s="14">
        <v>0</v>
      </c>
      <c r="H23" s="14"/>
      <c r="I23" s="15"/>
      <c r="J23" s="13"/>
      <c r="K23" s="16" t="s">
        <v>48</v>
      </c>
    </row>
    <row r="24" spans="1:11" ht="24.75" customHeight="1">
      <c r="A24" s="43" t="s">
        <v>191</v>
      </c>
      <c r="B24" s="42" t="s">
        <v>12</v>
      </c>
      <c r="C24" s="12"/>
      <c r="D24" s="12"/>
      <c r="E24" s="13"/>
      <c r="F24" s="14"/>
      <c r="G24" s="14">
        <v>0.05</v>
      </c>
      <c r="H24" s="14"/>
      <c r="I24" s="15"/>
      <c r="J24" s="13"/>
      <c r="K24" s="44"/>
    </row>
    <row r="25" spans="1:11" ht="24.75" customHeight="1">
      <c r="A25" s="43" t="s">
        <v>188</v>
      </c>
      <c r="B25" s="42" t="s">
        <v>12</v>
      </c>
      <c r="C25" s="12"/>
      <c r="D25" s="12"/>
      <c r="E25" s="13"/>
      <c r="F25" s="14"/>
      <c r="G25" s="14">
        <v>0.05</v>
      </c>
      <c r="H25" s="14"/>
      <c r="I25" s="15"/>
      <c r="J25" s="13"/>
      <c r="K25" s="44"/>
    </row>
    <row r="26" spans="1:11" ht="24.75" customHeight="1">
      <c r="A26" s="43" t="s">
        <v>24</v>
      </c>
      <c r="B26" s="42" t="s">
        <v>7</v>
      </c>
      <c r="C26" s="12"/>
      <c r="D26" s="12"/>
      <c r="E26" s="13"/>
      <c r="F26" s="14"/>
      <c r="G26" s="14">
        <v>0.4</v>
      </c>
      <c r="H26" s="14"/>
      <c r="I26" s="15"/>
      <c r="J26" s="13"/>
      <c r="K26" s="44"/>
    </row>
    <row r="27" spans="1:11" ht="24.75" customHeight="1">
      <c r="A27" s="43" t="s">
        <v>192</v>
      </c>
      <c r="B27" s="42" t="s">
        <v>7</v>
      </c>
      <c r="C27" s="12"/>
      <c r="D27" s="12"/>
      <c r="E27" s="13"/>
      <c r="F27" s="14"/>
      <c r="G27" s="14">
        <v>0.2</v>
      </c>
      <c r="H27" s="14"/>
      <c r="I27" s="15"/>
      <c r="J27" s="13"/>
      <c r="K27" s="16"/>
    </row>
    <row r="28" spans="1:11" ht="24.75" customHeight="1">
      <c r="A28" s="43"/>
      <c r="B28" s="42"/>
      <c r="C28" s="12"/>
      <c r="D28" s="12"/>
      <c r="E28" s="13"/>
      <c r="F28" s="14"/>
      <c r="G28" s="14"/>
      <c r="H28" s="14"/>
      <c r="I28" s="15"/>
      <c r="J28" s="13"/>
      <c r="K28" s="16"/>
    </row>
    <row r="29" spans="1:11" ht="24.75" customHeight="1">
      <c r="A29" s="43"/>
      <c r="B29" s="42"/>
      <c r="C29" s="12"/>
      <c r="D29" s="12"/>
      <c r="E29" s="13"/>
      <c r="F29" s="14"/>
      <c r="G29" s="14"/>
      <c r="H29" s="14"/>
      <c r="I29" s="15"/>
      <c r="J29" s="13"/>
      <c r="K29" s="16"/>
    </row>
    <row r="30" spans="1:11" ht="18" customHeight="1">
      <c r="A30" s="18"/>
      <c r="B30" s="12"/>
      <c r="C30" s="12"/>
      <c r="D30" s="12"/>
      <c r="E30" s="13"/>
      <c r="F30" s="14"/>
      <c r="G30" s="14"/>
      <c r="H30" s="14"/>
      <c r="I30" s="15"/>
      <c r="J30" s="13"/>
      <c r="K30" s="16"/>
    </row>
    <row r="31" spans="1:11" ht="18" customHeight="1">
      <c r="A31" s="51" t="s">
        <v>9</v>
      </c>
      <c r="B31" s="47"/>
      <c r="C31" s="47"/>
      <c r="D31" s="47"/>
      <c r="E31" s="48"/>
      <c r="F31" s="46"/>
      <c r="G31" s="34">
        <f>SUM(G17:G30)</f>
        <v>1.05</v>
      </c>
      <c r="H31" s="46">
        <v>0</v>
      </c>
      <c r="I31" s="49"/>
      <c r="J31" s="48"/>
      <c r="K31" s="50"/>
    </row>
    <row r="32" spans="1:11" s="2" customFormat="1" ht="18" customHeight="1" thickBot="1">
      <c r="A32" s="31" t="s">
        <v>23</v>
      </c>
      <c r="B32" s="32"/>
      <c r="C32" s="32"/>
      <c r="D32" s="32"/>
      <c r="E32" s="33"/>
      <c r="F32" s="34"/>
      <c r="G32" s="34"/>
      <c r="H32" s="34">
        <f>G32</f>
        <v>0</v>
      </c>
      <c r="I32" s="35"/>
      <c r="J32" s="33"/>
      <c r="K32" s="36"/>
    </row>
    <row r="33" spans="1:11" s="2" customFormat="1" ht="18" customHeight="1" thickBot="1" thickTop="1">
      <c r="A33" s="37" t="s">
        <v>10</v>
      </c>
      <c r="B33" s="38"/>
      <c r="C33" s="38">
        <f>C5</f>
        <v>1</v>
      </c>
      <c r="D33" s="38">
        <f>D6</f>
        <v>0</v>
      </c>
      <c r="E33" s="39">
        <f>E7</f>
        <v>0</v>
      </c>
      <c r="F33" s="40">
        <f>F16</f>
        <v>1.22</v>
      </c>
      <c r="G33" s="40">
        <f>G31</f>
        <v>1.05</v>
      </c>
      <c r="H33" s="40">
        <f>SUM(H32+H16+H6+H5)</f>
        <v>0</v>
      </c>
      <c r="I33" s="52">
        <f>SUM(C33:H33)</f>
        <v>3.2699999999999996</v>
      </c>
      <c r="J33" s="39"/>
      <c r="K33" s="41"/>
    </row>
    <row r="34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A14" sqref="A14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194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104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0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 t="s">
        <v>195</v>
      </c>
      <c r="B8" s="12"/>
      <c r="C8" s="12"/>
      <c r="D8" s="12"/>
      <c r="E8" s="13"/>
      <c r="F8" s="14">
        <f>(180/30)*0.1</f>
        <v>0.6000000000000001</v>
      </c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f>F8</f>
        <v>0.6000000000000001</v>
      </c>
      <c r="G14" s="28"/>
      <c r="H14" s="28">
        <v>0</v>
      </c>
      <c r="I14" s="29"/>
      <c r="J14" s="27"/>
      <c r="K14" s="30"/>
    </row>
    <row r="15" spans="1:11" ht="24.75" customHeight="1">
      <c r="A15" s="43"/>
      <c r="B15" s="42"/>
      <c r="C15" s="12"/>
      <c r="D15" s="12"/>
      <c r="E15" s="13"/>
      <c r="F15" s="14"/>
      <c r="G15" s="14"/>
      <c r="H15" s="14"/>
      <c r="I15" s="15"/>
      <c r="J15" s="13"/>
      <c r="K15" s="16"/>
    </row>
    <row r="16" spans="1:11" ht="18" customHeight="1">
      <c r="A16" s="18"/>
      <c r="B16" s="12"/>
      <c r="C16" s="12"/>
      <c r="D16" s="12"/>
      <c r="E16" s="13"/>
      <c r="F16" s="14"/>
      <c r="G16" s="14"/>
      <c r="H16" s="14"/>
      <c r="I16" s="15"/>
      <c r="J16" s="13"/>
      <c r="K16" s="16"/>
    </row>
    <row r="17" spans="1:11" ht="18" customHeight="1">
      <c r="A17" s="51" t="s">
        <v>9</v>
      </c>
      <c r="B17" s="47"/>
      <c r="C17" s="47"/>
      <c r="D17" s="47"/>
      <c r="E17" s="48"/>
      <c r="F17" s="46"/>
      <c r="G17" s="34">
        <f>SUM(G15:G16)</f>
        <v>0</v>
      </c>
      <c r="H17" s="46">
        <v>0</v>
      </c>
      <c r="I17" s="49"/>
      <c r="J17" s="48"/>
      <c r="K17" s="50"/>
    </row>
    <row r="18" spans="1:11" s="2" customFormat="1" ht="18" customHeight="1" thickBot="1">
      <c r="A18" s="31" t="s">
        <v>23</v>
      </c>
      <c r="B18" s="32"/>
      <c r="C18" s="32"/>
      <c r="D18" s="32"/>
      <c r="E18" s="33"/>
      <c r="F18" s="34"/>
      <c r="G18" s="34"/>
      <c r="H18" s="34">
        <f>G18</f>
        <v>0</v>
      </c>
      <c r="I18" s="35"/>
      <c r="J18" s="33"/>
      <c r="K18" s="36"/>
    </row>
    <row r="19" spans="1:11" s="2" customFormat="1" ht="18" customHeight="1" thickBot="1" thickTop="1">
      <c r="A19" s="37" t="s">
        <v>10</v>
      </c>
      <c r="B19" s="38"/>
      <c r="C19" s="38">
        <f>C5</f>
        <v>0</v>
      </c>
      <c r="D19" s="38">
        <f>D6</f>
        <v>1.5</v>
      </c>
      <c r="E19" s="39">
        <f>E7</f>
        <v>0</v>
      </c>
      <c r="F19" s="40">
        <f>F14</f>
        <v>0.6000000000000001</v>
      </c>
      <c r="G19" s="40">
        <v>0</v>
      </c>
      <c r="H19" s="40">
        <f>SUM(H18+H14+H6+H5)</f>
        <v>0</v>
      </c>
      <c r="I19" s="52">
        <f>SUM(C19:H19)</f>
        <v>2.1</v>
      </c>
      <c r="J19" s="39"/>
      <c r="K19" s="41"/>
    </row>
    <row r="20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4">
      <selection activeCell="F10" sqref="F10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42.7109375" style="0" bestFit="1" customWidth="1"/>
  </cols>
  <sheetData>
    <row r="1" spans="1:11" ht="27.75" customHeight="1" thickTop="1">
      <c r="A1" s="66" t="s">
        <v>196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197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0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0.5</v>
      </c>
      <c r="F7" s="14"/>
      <c r="G7" s="14"/>
      <c r="H7" s="14"/>
      <c r="I7" s="15"/>
      <c r="J7" s="13"/>
      <c r="K7" s="16" t="s">
        <v>200</v>
      </c>
    </row>
    <row r="8" spans="1:11" ht="12.75">
      <c r="A8" s="11" t="s">
        <v>217</v>
      </c>
      <c r="B8" s="12"/>
      <c r="C8" s="12"/>
      <c r="D8" s="12"/>
      <c r="E8" s="13"/>
      <c r="F8" s="14"/>
      <c r="G8" s="14"/>
      <c r="H8" s="14"/>
      <c r="I8" s="15"/>
      <c r="J8" s="13"/>
      <c r="K8" s="16" t="s">
        <v>48</v>
      </c>
    </row>
    <row r="9" spans="1:11" ht="18" customHeight="1">
      <c r="A9" s="11" t="s">
        <v>218</v>
      </c>
      <c r="B9" s="12"/>
      <c r="C9" s="12"/>
      <c r="D9" s="12"/>
      <c r="E9" s="13"/>
      <c r="F9" s="14"/>
      <c r="G9" s="14"/>
      <c r="H9" s="14"/>
      <c r="I9" s="15"/>
      <c r="J9" s="13"/>
      <c r="K9" s="16" t="s">
        <v>48</v>
      </c>
    </row>
    <row r="10" spans="1:11" ht="18" customHeight="1">
      <c r="A10" s="11" t="s">
        <v>219</v>
      </c>
      <c r="B10" s="12"/>
      <c r="C10" s="12"/>
      <c r="D10" s="12"/>
      <c r="E10" s="13"/>
      <c r="F10" s="14"/>
      <c r="G10" s="14"/>
      <c r="H10" s="14"/>
      <c r="I10" s="15"/>
      <c r="J10" s="13"/>
      <c r="K10" s="16" t="s">
        <v>220</v>
      </c>
    </row>
    <row r="11" spans="1:11" ht="18" customHeight="1">
      <c r="A11" s="11" t="s">
        <v>221</v>
      </c>
      <c r="B11" s="12"/>
      <c r="C11" s="12"/>
      <c r="D11" s="12"/>
      <c r="E11" s="13"/>
      <c r="F11" s="14"/>
      <c r="G11" s="14"/>
      <c r="H11" s="14"/>
      <c r="I11" s="15"/>
      <c r="J11" s="13"/>
      <c r="K11" s="16" t="s">
        <v>222</v>
      </c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198</v>
      </c>
      <c r="B15" s="42" t="s">
        <v>7</v>
      </c>
      <c r="C15" s="12"/>
      <c r="D15" s="12"/>
      <c r="E15" s="13"/>
      <c r="F15" s="14"/>
      <c r="G15" s="14">
        <v>0.5</v>
      </c>
      <c r="H15" s="14"/>
      <c r="I15" s="15"/>
      <c r="J15" s="13"/>
      <c r="K15" s="16"/>
    </row>
    <row r="16" spans="1:11" ht="18" customHeight="1">
      <c r="A16" s="43" t="s">
        <v>199</v>
      </c>
      <c r="B16" s="42" t="s">
        <v>7</v>
      </c>
      <c r="C16" s="12"/>
      <c r="D16" s="12"/>
      <c r="E16" s="13"/>
      <c r="F16" s="14"/>
      <c r="G16" s="14">
        <v>0.5</v>
      </c>
      <c r="H16" s="14"/>
      <c r="I16" s="15"/>
      <c r="J16" s="13"/>
      <c r="K16" s="16"/>
    </row>
    <row r="17" spans="1:11" ht="25.5" customHeight="1">
      <c r="A17" s="43" t="s">
        <v>59</v>
      </c>
      <c r="B17" s="42" t="s">
        <v>12</v>
      </c>
      <c r="C17" s="12"/>
      <c r="D17" s="12"/>
      <c r="E17" s="13"/>
      <c r="F17" s="14"/>
      <c r="G17" s="14">
        <v>0.4</v>
      </c>
      <c r="H17" s="14"/>
      <c r="I17" s="15"/>
      <c r="J17" s="13"/>
      <c r="K17" s="16"/>
    </row>
    <row r="18" spans="1:11" ht="28.5" customHeight="1">
      <c r="A18" s="43" t="s">
        <v>201</v>
      </c>
      <c r="B18" s="42" t="s">
        <v>12</v>
      </c>
      <c r="C18" s="12"/>
      <c r="D18" s="12"/>
      <c r="E18" s="13"/>
      <c r="F18" s="14"/>
      <c r="G18" s="14">
        <v>0.4</v>
      </c>
      <c r="H18" s="14"/>
      <c r="I18" s="15"/>
      <c r="J18" s="13"/>
      <c r="K18" s="44"/>
    </row>
    <row r="19" spans="1:11" ht="24.75" customHeight="1">
      <c r="A19" s="43" t="s">
        <v>99</v>
      </c>
      <c r="B19" s="42"/>
      <c r="C19" s="12"/>
      <c r="D19" s="12"/>
      <c r="E19" s="13"/>
      <c r="F19" s="14"/>
      <c r="G19" s="14"/>
      <c r="H19" s="14"/>
      <c r="I19" s="15"/>
      <c r="J19" s="13"/>
      <c r="K19" s="16"/>
    </row>
    <row r="20" spans="1:11" ht="24.75" customHeight="1">
      <c r="A20" s="43"/>
      <c r="B20" s="42"/>
      <c r="C20" s="12"/>
      <c r="D20" s="12"/>
      <c r="E20" s="13"/>
      <c r="F20" s="14"/>
      <c r="G20" s="14"/>
      <c r="H20" s="14"/>
      <c r="I20" s="15"/>
      <c r="J20" s="13"/>
      <c r="K20" s="16"/>
    </row>
    <row r="21" spans="1:11" ht="18" customHeight="1">
      <c r="A21" s="18"/>
      <c r="B21" s="12"/>
      <c r="C21" s="12"/>
      <c r="D21" s="12"/>
      <c r="E21" s="13"/>
      <c r="F21" s="14"/>
      <c r="G21" s="14"/>
      <c r="H21" s="14"/>
      <c r="I21" s="15"/>
      <c r="J21" s="13"/>
      <c r="K21" s="16"/>
    </row>
    <row r="22" spans="1:11" ht="18" customHeight="1">
      <c r="A22" s="51" t="s">
        <v>9</v>
      </c>
      <c r="B22" s="47"/>
      <c r="C22" s="47"/>
      <c r="D22" s="47"/>
      <c r="E22" s="48"/>
      <c r="F22" s="46"/>
      <c r="G22" s="34">
        <f>SUM(G15:G21)</f>
        <v>1.7999999999999998</v>
      </c>
      <c r="H22" s="46">
        <v>0</v>
      </c>
      <c r="I22" s="49"/>
      <c r="J22" s="48"/>
      <c r="K22" s="50"/>
    </row>
    <row r="23" spans="1:11" s="2" customFormat="1" ht="18" customHeight="1" thickBot="1">
      <c r="A23" s="31" t="s">
        <v>23</v>
      </c>
      <c r="B23" s="32"/>
      <c r="C23" s="32"/>
      <c r="D23" s="32"/>
      <c r="E23" s="33"/>
      <c r="F23" s="34"/>
      <c r="G23" s="34"/>
      <c r="H23" s="34">
        <f>G23</f>
        <v>0</v>
      </c>
      <c r="I23" s="35"/>
      <c r="J23" s="33"/>
      <c r="K23" s="36"/>
    </row>
    <row r="24" spans="1:11" s="2" customFormat="1" ht="18" customHeight="1" thickBot="1" thickTop="1">
      <c r="A24" s="37" t="s">
        <v>10</v>
      </c>
      <c r="B24" s="38"/>
      <c r="C24" s="38">
        <f>C5</f>
        <v>0</v>
      </c>
      <c r="D24" s="38">
        <f>D6</f>
        <v>1.5</v>
      </c>
      <c r="E24" s="39">
        <f>E7</f>
        <v>0.5</v>
      </c>
      <c r="F24" s="40">
        <f>F14</f>
        <v>0</v>
      </c>
      <c r="G24" s="40">
        <v>1.5</v>
      </c>
      <c r="H24" s="40">
        <f>SUM(H23+H14+H6+H5)</f>
        <v>0</v>
      </c>
      <c r="I24" s="52">
        <f>SUM(C24:H24)</f>
        <v>3.5</v>
      </c>
      <c r="J24" s="39"/>
      <c r="K24" s="41"/>
    </row>
    <row r="25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7">
      <selection activeCell="A14" sqref="A14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202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203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1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0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 t="s">
        <v>209</v>
      </c>
      <c r="B8" s="12"/>
      <c r="C8" s="12"/>
      <c r="D8" s="12"/>
      <c r="E8" s="13"/>
      <c r="F8" s="14">
        <f>(605/30)*0.1</f>
        <v>2.016666666666667</v>
      </c>
      <c r="G8" s="14"/>
      <c r="H8" s="14"/>
      <c r="I8" s="15"/>
      <c r="J8" s="13"/>
      <c r="K8" s="16"/>
    </row>
    <row r="9" spans="1:11" ht="18" customHeight="1">
      <c r="A9" s="11" t="s">
        <v>210</v>
      </c>
      <c r="B9" s="12"/>
      <c r="C9" s="12"/>
      <c r="D9" s="12"/>
      <c r="E9" s="13"/>
      <c r="F9" s="14">
        <v>0</v>
      </c>
      <c r="G9" s="14"/>
      <c r="H9" s="14"/>
      <c r="I9" s="15"/>
      <c r="J9" s="13"/>
      <c r="K9" s="16"/>
    </row>
    <row r="10" spans="1:11" ht="18" customHeight="1">
      <c r="A10" s="11" t="s">
        <v>211</v>
      </c>
      <c r="B10" s="12"/>
      <c r="C10" s="12"/>
      <c r="D10" s="12"/>
      <c r="E10" s="13"/>
      <c r="F10" s="14">
        <f>(73/30)*0.1</f>
        <v>0.24333333333333332</v>
      </c>
      <c r="G10" s="14"/>
      <c r="H10" s="14"/>
      <c r="I10" s="15"/>
      <c r="J10" s="13"/>
      <c r="K10" s="16"/>
    </row>
    <row r="11" spans="1:11" ht="18" customHeight="1">
      <c r="A11" s="53" t="s">
        <v>213</v>
      </c>
      <c r="B11" s="12"/>
      <c r="C11" s="12"/>
      <c r="D11" s="12"/>
      <c r="E11" s="13"/>
      <c r="F11" s="14">
        <f>(181/30)*0.1</f>
        <v>0.6033333333333334</v>
      </c>
      <c r="G11" s="14"/>
      <c r="H11" s="14"/>
      <c r="I11" s="15"/>
      <c r="J11" s="13"/>
      <c r="K11" s="16"/>
    </row>
    <row r="12" spans="1:11" ht="18" customHeight="1">
      <c r="A12" s="53" t="s">
        <v>212</v>
      </c>
      <c r="B12" s="12"/>
      <c r="C12" s="12"/>
      <c r="D12" s="12"/>
      <c r="E12" s="13"/>
      <c r="F12" s="14">
        <f>(126/30)*0.1</f>
        <v>0.42000000000000004</v>
      </c>
      <c r="G12" s="14"/>
      <c r="H12" s="14"/>
      <c r="I12" s="15"/>
      <c r="J12" s="13"/>
      <c r="K12" s="16"/>
    </row>
    <row r="13" spans="1:11" ht="18" customHeight="1">
      <c r="A13" s="53" t="s">
        <v>214</v>
      </c>
      <c r="B13" s="12"/>
      <c r="C13" s="12"/>
      <c r="D13" s="12"/>
      <c r="E13" s="13"/>
      <c r="F13" s="14">
        <f>(161/30)*0.1</f>
        <v>0.5366666666666666</v>
      </c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f>SUM(F8:F13)</f>
        <v>3.8200000000000003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204</v>
      </c>
      <c r="B15" s="42" t="s">
        <v>7</v>
      </c>
      <c r="C15" s="12"/>
      <c r="D15" s="12"/>
      <c r="E15" s="13"/>
      <c r="F15" s="14"/>
      <c r="G15" s="14">
        <v>0.2</v>
      </c>
      <c r="H15" s="14"/>
      <c r="I15" s="15"/>
      <c r="J15" s="13"/>
      <c r="K15" s="16"/>
    </row>
    <row r="16" spans="1:11" ht="18" customHeight="1">
      <c r="A16" s="43" t="s">
        <v>24</v>
      </c>
      <c r="B16" s="42" t="s">
        <v>7</v>
      </c>
      <c r="C16" s="12"/>
      <c r="D16" s="12"/>
      <c r="E16" s="13"/>
      <c r="F16" s="14"/>
      <c r="G16" s="14">
        <v>0.4</v>
      </c>
      <c r="H16" s="14"/>
      <c r="I16" s="15"/>
      <c r="J16" s="13"/>
      <c r="K16" s="16"/>
    </row>
    <row r="17" spans="1:11" ht="25.5" customHeight="1">
      <c r="A17" s="43" t="s">
        <v>205</v>
      </c>
      <c r="B17" s="42" t="s">
        <v>12</v>
      </c>
      <c r="C17" s="12"/>
      <c r="D17" s="12"/>
      <c r="E17" s="13"/>
      <c r="F17" s="14"/>
      <c r="G17" s="14">
        <v>0.1</v>
      </c>
      <c r="H17" s="14"/>
      <c r="I17" s="15"/>
      <c r="J17" s="13"/>
      <c r="K17" s="16"/>
    </row>
    <row r="18" spans="1:11" ht="28.5" customHeight="1">
      <c r="A18" s="43" t="s">
        <v>206</v>
      </c>
      <c r="B18" s="42" t="s">
        <v>12</v>
      </c>
      <c r="C18" s="12"/>
      <c r="D18" s="12"/>
      <c r="E18" s="13"/>
      <c r="F18" s="14"/>
      <c r="G18" s="14">
        <v>0.1</v>
      </c>
      <c r="H18" s="14"/>
      <c r="I18" s="15"/>
      <c r="J18" s="13"/>
      <c r="K18" s="44"/>
    </row>
    <row r="19" spans="1:11" ht="27.75" customHeight="1">
      <c r="A19" s="43" t="s">
        <v>207</v>
      </c>
      <c r="B19" s="42" t="s">
        <v>12</v>
      </c>
      <c r="C19" s="12"/>
      <c r="D19" s="12"/>
      <c r="E19" s="13"/>
      <c r="F19" s="14"/>
      <c r="G19" s="14">
        <v>0.1</v>
      </c>
      <c r="H19" s="14"/>
      <c r="I19" s="15"/>
      <c r="J19" s="13"/>
      <c r="K19" s="16"/>
    </row>
    <row r="20" spans="1:11" ht="24.75" customHeight="1">
      <c r="A20" s="43" t="s">
        <v>99</v>
      </c>
      <c r="B20" s="42"/>
      <c r="C20" s="12"/>
      <c r="D20" s="12"/>
      <c r="E20" s="13"/>
      <c r="F20" s="14"/>
      <c r="G20" s="14"/>
      <c r="H20" s="14"/>
      <c r="I20" s="15"/>
      <c r="J20" s="13"/>
      <c r="K20" s="16"/>
    </row>
    <row r="21" spans="1:11" ht="24.75" customHeight="1">
      <c r="A21" s="43"/>
      <c r="B21" s="42"/>
      <c r="C21" s="12"/>
      <c r="D21" s="12"/>
      <c r="E21" s="13"/>
      <c r="F21" s="14"/>
      <c r="G21" s="14"/>
      <c r="H21" s="14"/>
      <c r="I21" s="15"/>
      <c r="J21" s="13"/>
      <c r="K21" s="16"/>
    </row>
    <row r="22" spans="1:11" ht="24.75" customHeight="1">
      <c r="A22" s="43"/>
      <c r="B22" s="42"/>
      <c r="C22" s="12"/>
      <c r="D22" s="12"/>
      <c r="E22" s="13"/>
      <c r="F22" s="14"/>
      <c r="G22" s="14"/>
      <c r="H22" s="14"/>
      <c r="I22" s="15"/>
      <c r="J22" s="13"/>
      <c r="K22" s="16"/>
    </row>
    <row r="23" spans="1:11" ht="18" customHeight="1">
      <c r="A23" s="18"/>
      <c r="B23" s="12"/>
      <c r="C23" s="12"/>
      <c r="D23" s="12"/>
      <c r="E23" s="13"/>
      <c r="F23" s="14"/>
      <c r="G23" s="14"/>
      <c r="H23" s="14"/>
      <c r="I23" s="15"/>
      <c r="J23" s="13"/>
      <c r="K23" s="16"/>
    </row>
    <row r="24" spans="1:11" ht="18" customHeight="1">
      <c r="A24" s="51" t="s">
        <v>9</v>
      </c>
      <c r="B24" s="47"/>
      <c r="C24" s="47"/>
      <c r="D24" s="47"/>
      <c r="E24" s="48"/>
      <c r="F24" s="46"/>
      <c r="G24" s="34">
        <f>SUM(G15:G23)</f>
        <v>0.9</v>
      </c>
      <c r="H24" s="46">
        <v>0</v>
      </c>
      <c r="I24" s="49"/>
      <c r="J24" s="48"/>
      <c r="K24" s="50"/>
    </row>
    <row r="25" spans="1:11" s="2" customFormat="1" ht="18" customHeight="1" thickBot="1">
      <c r="A25" s="31" t="s">
        <v>208</v>
      </c>
      <c r="B25" s="32"/>
      <c r="C25" s="32"/>
      <c r="D25" s="32"/>
      <c r="E25" s="33"/>
      <c r="F25" s="34"/>
      <c r="G25" s="34"/>
      <c r="H25" s="34">
        <v>0.5</v>
      </c>
      <c r="I25" s="35"/>
      <c r="J25" s="33"/>
      <c r="K25" s="36"/>
    </row>
    <row r="26" spans="1:11" s="2" customFormat="1" ht="18" customHeight="1" thickBot="1" thickTop="1">
      <c r="A26" s="37" t="s">
        <v>10</v>
      </c>
      <c r="B26" s="38"/>
      <c r="C26" s="38">
        <f>C5</f>
        <v>1</v>
      </c>
      <c r="D26" s="38">
        <f>D6</f>
        <v>0</v>
      </c>
      <c r="E26" s="39">
        <f>E7</f>
        <v>0</v>
      </c>
      <c r="F26" s="40">
        <f>F14</f>
        <v>3.8200000000000003</v>
      </c>
      <c r="G26" s="40">
        <f>G24</f>
        <v>0.9</v>
      </c>
      <c r="H26" s="40">
        <f>SUM(H25+H14+H6+H5)</f>
        <v>0.5</v>
      </c>
      <c r="I26" s="52">
        <f>SUM(C26:H26)</f>
        <v>6.220000000000001</v>
      </c>
      <c r="J26" s="39"/>
      <c r="K26" s="41"/>
    </row>
    <row r="27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7">
      <selection activeCell="A14" sqref="A14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223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224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0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0.5</v>
      </c>
      <c r="F7" s="14"/>
      <c r="G7" s="14"/>
      <c r="H7" s="14"/>
      <c r="I7" s="15"/>
      <c r="J7" s="13"/>
      <c r="K7" s="16"/>
    </row>
    <row r="8" spans="1:11" ht="63.75">
      <c r="A8" s="11" t="s">
        <v>230</v>
      </c>
      <c r="B8" s="12"/>
      <c r="C8" s="12"/>
      <c r="D8" s="12"/>
      <c r="E8" s="13"/>
      <c r="F8" s="14"/>
      <c r="G8" s="14"/>
      <c r="H8" s="14"/>
      <c r="I8" s="15"/>
      <c r="J8" s="13"/>
      <c r="K8" s="16" t="s">
        <v>231</v>
      </c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53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53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53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f>SUM(F8:F13)</f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35</v>
      </c>
      <c r="B15" s="42" t="s">
        <v>7</v>
      </c>
      <c r="C15" s="12"/>
      <c r="D15" s="12"/>
      <c r="E15" s="13"/>
      <c r="F15" s="14"/>
      <c r="G15" s="14">
        <v>0.4</v>
      </c>
      <c r="H15" s="14"/>
      <c r="I15" s="15"/>
      <c r="J15" s="13"/>
      <c r="K15" s="16"/>
    </row>
    <row r="16" spans="1:11" ht="18" customHeight="1">
      <c r="A16" s="43" t="s">
        <v>225</v>
      </c>
      <c r="B16" s="42" t="s">
        <v>7</v>
      </c>
      <c r="C16" s="12"/>
      <c r="D16" s="12"/>
      <c r="E16" s="13"/>
      <c r="F16" s="14"/>
      <c r="G16" s="14">
        <v>0.4</v>
      </c>
      <c r="H16" s="14"/>
      <c r="I16" s="15"/>
      <c r="J16" s="13"/>
      <c r="K16" s="16"/>
    </row>
    <row r="17" spans="1:11" ht="25.5" customHeight="1">
      <c r="A17" s="43" t="s">
        <v>226</v>
      </c>
      <c r="B17" s="42" t="s">
        <v>12</v>
      </c>
      <c r="C17" s="12"/>
      <c r="D17" s="12"/>
      <c r="E17" s="13"/>
      <c r="F17" s="14"/>
      <c r="G17" s="14">
        <v>0</v>
      </c>
      <c r="H17" s="14"/>
      <c r="I17" s="15"/>
      <c r="J17" s="13"/>
      <c r="K17" s="16" t="s">
        <v>48</v>
      </c>
    </row>
    <row r="18" spans="1:11" ht="28.5" customHeight="1">
      <c r="A18" s="43" t="s">
        <v>227</v>
      </c>
      <c r="B18" s="42" t="s">
        <v>11</v>
      </c>
      <c r="C18" s="12"/>
      <c r="D18" s="12"/>
      <c r="E18" s="13"/>
      <c r="F18" s="14"/>
      <c r="G18" s="14">
        <v>0</v>
      </c>
      <c r="H18" s="14"/>
      <c r="I18" s="15"/>
      <c r="J18" s="13"/>
      <c r="K18" s="44" t="s">
        <v>48</v>
      </c>
    </row>
    <row r="19" spans="1:11" ht="27.75" customHeight="1">
      <c r="A19" s="43" t="s">
        <v>228</v>
      </c>
      <c r="B19" s="42" t="s">
        <v>11</v>
      </c>
      <c r="C19" s="12"/>
      <c r="D19" s="12"/>
      <c r="E19" s="13"/>
      <c r="F19" s="14"/>
      <c r="G19" s="14">
        <v>0</v>
      </c>
      <c r="H19" s="14"/>
      <c r="I19" s="15"/>
      <c r="J19" s="13"/>
      <c r="K19" s="16" t="s">
        <v>48</v>
      </c>
    </row>
    <row r="20" spans="1:11" ht="24.75" customHeight="1">
      <c r="A20" s="43" t="s">
        <v>229</v>
      </c>
      <c r="B20" s="42" t="s">
        <v>11</v>
      </c>
      <c r="C20" s="12"/>
      <c r="D20" s="12"/>
      <c r="E20" s="13"/>
      <c r="F20" s="14"/>
      <c r="G20" s="14">
        <v>0</v>
      </c>
      <c r="H20" s="14"/>
      <c r="I20" s="15"/>
      <c r="J20" s="13"/>
      <c r="K20" s="16" t="s">
        <v>48</v>
      </c>
    </row>
    <row r="21" spans="1:11" ht="24.75" customHeight="1">
      <c r="A21" s="43"/>
      <c r="B21" s="42"/>
      <c r="C21" s="12"/>
      <c r="D21" s="12"/>
      <c r="E21" s="13"/>
      <c r="F21" s="14"/>
      <c r="G21" s="14"/>
      <c r="H21" s="14"/>
      <c r="I21" s="15"/>
      <c r="J21" s="13"/>
      <c r="K21" s="16"/>
    </row>
    <row r="22" spans="1:11" ht="24.75" customHeight="1">
      <c r="A22" s="43"/>
      <c r="B22" s="42"/>
      <c r="C22" s="12"/>
      <c r="D22" s="12"/>
      <c r="E22" s="13"/>
      <c r="F22" s="14"/>
      <c r="G22" s="14"/>
      <c r="H22" s="14"/>
      <c r="I22" s="15"/>
      <c r="J22" s="13"/>
      <c r="K22" s="16"/>
    </row>
    <row r="23" spans="1:11" ht="18" customHeight="1">
      <c r="A23" s="18"/>
      <c r="B23" s="12"/>
      <c r="C23" s="12"/>
      <c r="D23" s="12"/>
      <c r="E23" s="13"/>
      <c r="F23" s="14"/>
      <c r="G23" s="14"/>
      <c r="H23" s="14"/>
      <c r="I23" s="15"/>
      <c r="J23" s="13"/>
      <c r="K23" s="16"/>
    </row>
    <row r="24" spans="1:11" ht="18" customHeight="1">
      <c r="A24" s="51" t="s">
        <v>9</v>
      </c>
      <c r="B24" s="47"/>
      <c r="C24" s="47"/>
      <c r="D24" s="47"/>
      <c r="E24" s="48"/>
      <c r="F24" s="46"/>
      <c r="G24" s="34">
        <f>SUM(G15:G23)</f>
        <v>0.8</v>
      </c>
      <c r="H24" s="46">
        <v>0</v>
      </c>
      <c r="I24" s="49"/>
      <c r="J24" s="48"/>
      <c r="K24" s="50"/>
    </row>
    <row r="25" spans="1:11" s="2" customFormat="1" ht="18" customHeight="1" thickBot="1">
      <c r="A25" s="31" t="s">
        <v>208</v>
      </c>
      <c r="B25" s="32"/>
      <c r="C25" s="32"/>
      <c r="D25" s="32"/>
      <c r="E25" s="33"/>
      <c r="F25" s="34"/>
      <c r="G25" s="34"/>
      <c r="H25" s="34">
        <v>0</v>
      </c>
      <c r="I25" s="35"/>
      <c r="J25" s="33"/>
      <c r="K25" s="36"/>
    </row>
    <row r="26" spans="1:11" s="2" customFormat="1" ht="18" customHeight="1" thickBot="1" thickTop="1">
      <c r="A26" s="37" t="s">
        <v>10</v>
      </c>
      <c r="B26" s="38"/>
      <c r="C26" s="38">
        <f>C5</f>
        <v>0</v>
      </c>
      <c r="D26" s="38">
        <f>D6</f>
        <v>1.5</v>
      </c>
      <c r="E26" s="39">
        <f>E7</f>
        <v>0.5</v>
      </c>
      <c r="F26" s="40">
        <f>F14</f>
        <v>0</v>
      </c>
      <c r="G26" s="40">
        <f>G24</f>
        <v>0.8</v>
      </c>
      <c r="H26" s="40">
        <f>SUM(H25+H14+H6+H5)</f>
        <v>0</v>
      </c>
      <c r="I26" s="52">
        <f>SUM(C26:H26)</f>
        <v>2.8</v>
      </c>
      <c r="J26" s="39"/>
      <c r="K26" s="41"/>
    </row>
    <row r="27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7">
      <selection activeCell="A14" sqref="A14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232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46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1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0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 t="s">
        <v>237</v>
      </c>
      <c r="B8" s="12"/>
      <c r="C8" s="12"/>
      <c r="D8" s="12"/>
      <c r="E8" s="13"/>
      <c r="F8" s="14">
        <v>0</v>
      </c>
      <c r="G8" s="14"/>
      <c r="H8" s="14"/>
      <c r="I8" s="15"/>
      <c r="J8" s="13"/>
      <c r="K8" s="16" t="s">
        <v>238</v>
      </c>
    </row>
    <row r="9" spans="1:11" ht="18" customHeight="1">
      <c r="A9" s="11" t="s">
        <v>239</v>
      </c>
      <c r="B9" s="12"/>
      <c r="C9" s="12"/>
      <c r="D9" s="12"/>
      <c r="E9" s="13"/>
      <c r="F9" s="14">
        <v>0</v>
      </c>
      <c r="G9" s="14"/>
      <c r="H9" s="14"/>
      <c r="I9" s="15"/>
      <c r="J9" s="13"/>
      <c r="K9" s="16" t="s">
        <v>238</v>
      </c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53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53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53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f>SUM(F8:F13)</f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233</v>
      </c>
      <c r="B15" s="42" t="s">
        <v>11</v>
      </c>
      <c r="C15" s="12"/>
      <c r="D15" s="12"/>
      <c r="E15" s="13"/>
      <c r="F15" s="14"/>
      <c r="G15" s="14">
        <v>0</v>
      </c>
      <c r="H15" s="14"/>
      <c r="I15" s="15"/>
      <c r="J15" s="13"/>
      <c r="K15" s="16" t="s">
        <v>48</v>
      </c>
    </row>
    <row r="16" spans="1:11" ht="18" customHeight="1">
      <c r="A16" s="43" t="s">
        <v>234</v>
      </c>
      <c r="B16" s="42" t="s">
        <v>11</v>
      </c>
      <c r="C16" s="12"/>
      <c r="D16" s="12"/>
      <c r="E16" s="13"/>
      <c r="F16" s="14"/>
      <c r="G16" s="14"/>
      <c r="H16" s="14"/>
      <c r="I16" s="15"/>
      <c r="J16" s="13"/>
      <c r="K16" s="16" t="s">
        <v>48</v>
      </c>
    </row>
    <row r="17" spans="1:11" ht="25.5" customHeight="1">
      <c r="A17" s="43" t="s">
        <v>94</v>
      </c>
      <c r="B17" s="42" t="s">
        <v>11</v>
      </c>
      <c r="C17" s="12"/>
      <c r="D17" s="12"/>
      <c r="E17" s="13"/>
      <c r="F17" s="14"/>
      <c r="G17" s="14"/>
      <c r="H17" s="14"/>
      <c r="I17" s="15"/>
      <c r="J17" s="13"/>
      <c r="K17" s="16" t="s">
        <v>48</v>
      </c>
    </row>
    <row r="18" spans="1:11" ht="28.5" customHeight="1">
      <c r="A18" s="43" t="s">
        <v>235</v>
      </c>
      <c r="B18" s="42" t="s">
        <v>12</v>
      </c>
      <c r="C18" s="12"/>
      <c r="D18" s="12"/>
      <c r="E18" s="13"/>
      <c r="F18" s="14"/>
      <c r="G18" s="14">
        <v>0.1</v>
      </c>
      <c r="H18" s="14"/>
      <c r="I18" s="15"/>
      <c r="J18" s="13"/>
      <c r="K18" s="44"/>
    </row>
    <row r="19" spans="1:11" ht="27.75" customHeight="1">
      <c r="A19" s="43" t="s">
        <v>236</v>
      </c>
      <c r="B19" s="42" t="s">
        <v>12</v>
      </c>
      <c r="C19" s="12"/>
      <c r="D19" s="12"/>
      <c r="E19" s="13"/>
      <c r="F19" s="14"/>
      <c r="G19" s="14">
        <v>0.4</v>
      </c>
      <c r="H19" s="14"/>
      <c r="I19" s="15"/>
      <c r="J19" s="13"/>
      <c r="K19" s="16"/>
    </row>
    <row r="20" spans="1:11" ht="24.75" customHeight="1">
      <c r="A20" s="43"/>
      <c r="B20" s="42"/>
      <c r="C20" s="12"/>
      <c r="D20" s="12"/>
      <c r="E20" s="13"/>
      <c r="F20" s="14"/>
      <c r="G20" s="14"/>
      <c r="H20" s="14"/>
      <c r="I20" s="15"/>
      <c r="J20" s="13"/>
      <c r="K20" s="16"/>
    </row>
    <row r="21" spans="1:11" ht="24.75" customHeight="1">
      <c r="A21" s="43"/>
      <c r="B21" s="42"/>
      <c r="C21" s="12"/>
      <c r="D21" s="12"/>
      <c r="E21" s="13"/>
      <c r="F21" s="14"/>
      <c r="G21" s="14"/>
      <c r="H21" s="14"/>
      <c r="I21" s="15"/>
      <c r="J21" s="13"/>
      <c r="K21" s="16"/>
    </row>
    <row r="22" spans="1:11" ht="24.75" customHeight="1">
      <c r="A22" s="43"/>
      <c r="B22" s="42"/>
      <c r="C22" s="12"/>
      <c r="D22" s="12"/>
      <c r="E22" s="13"/>
      <c r="F22" s="14"/>
      <c r="G22" s="14"/>
      <c r="H22" s="14"/>
      <c r="I22" s="15"/>
      <c r="J22" s="13"/>
      <c r="K22" s="16"/>
    </row>
    <row r="23" spans="1:11" ht="18" customHeight="1">
      <c r="A23" s="18"/>
      <c r="B23" s="12"/>
      <c r="C23" s="12"/>
      <c r="D23" s="12"/>
      <c r="E23" s="13"/>
      <c r="F23" s="14"/>
      <c r="G23" s="14"/>
      <c r="H23" s="14"/>
      <c r="I23" s="15"/>
      <c r="J23" s="13"/>
      <c r="K23" s="16"/>
    </row>
    <row r="24" spans="1:11" ht="18" customHeight="1">
      <c r="A24" s="51" t="s">
        <v>9</v>
      </c>
      <c r="B24" s="47"/>
      <c r="C24" s="47"/>
      <c r="D24" s="47"/>
      <c r="E24" s="48"/>
      <c r="F24" s="46"/>
      <c r="G24" s="34">
        <f>SUM(G15:G23)</f>
        <v>0.5</v>
      </c>
      <c r="H24" s="46">
        <v>0</v>
      </c>
      <c r="I24" s="49"/>
      <c r="J24" s="48"/>
      <c r="K24" s="50"/>
    </row>
    <row r="25" spans="1:11" s="2" customFormat="1" ht="18" customHeight="1" thickBot="1">
      <c r="A25" s="31" t="s">
        <v>259</v>
      </c>
      <c r="B25" s="32"/>
      <c r="C25" s="32"/>
      <c r="D25" s="32"/>
      <c r="E25" s="33"/>
      <c r="F25" s="34"/>
      <c r="G25" s="34"/>
      <c r="H25" s="34">
        <v>0</v>
      </c>
      <c r="I25" s="35"/>
      <c r="J25" s="33"/>
      <c r="K25" s="36"/>
    </row>
    <row r="26" spans="1:11" s="2" customFormat="1" ht="18" customHeight="1" thickBot="1" thickTop="1">
      <c r="A26" s="37" t="s">
        <v>10</v>
      </c>
      <c r="B26" s="38"/>
      <c r="C26" s="38">
        <f>C5</f>
        <v>1</v>
      </c>
      <c r="D26" s="38">
        <f>D6</f>
        <v>0</v>
      </c>
      <c r="E26" s="39">
        <f>E7</f>
        <v>0</v>
      </c>
      <c r="F26" s="40">
        <f>F14</f>
        <v>0</v>
      </c>
      <c r="G26" s="40">
        <f>G24</f>
        <v>0.5</v>
      </c>
      <c r="H26" s="40">
        <f>SUM(H25+H14+H6+H5)</f>
        <v>0</v>
      </c>
      <c r="I26" s="52">
        <f>SUM(C26:H26)</f>
        <v>1.5</v>
      </c>
      <c r="J26" s="39"/>
      <c r="K26" s="41"/>
    </row>
    <row r="27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0">
      <selection activeCell="E34" sqref="E34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28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31</v>
      </c>
    </row>
    <row r="5" spans="1:11" s="2" customFormat="1" ht="18" customHeight="1">
      <c r="A5" s="19" t="s">
        <v>21</v>
      </c>
      <c r="B5" s="20"/>
      <c r="C5" s="20">
        <v>0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24.75" customHeight="1">
      <c r="A15" s="43" t="s">
        <v>30</v>
      </c>
      <c r="B15" s="42" t="s">
        <v>8</v>
      </c>
      <c r="C15" s="12"/>
      <c r="D15" s="12"/>
      <c r="E15" s="13"/>
      <c r="F15" s="14"/>
      <c r="G15" s="14">
        <v>0.5</v>
      </c>
      <c r="H15" s="14"/>
      <c r="I15" s="15"/>
      <c r="J15" s="13"/>
      <c r="K15" s="44"/>
    </row>
    <row r="16" spans="1:11" ht="18" customHeight="1">
      <c r="A16" s="43"/>
      <c r="B16" s="42"/>
      <c r="C16" s="12"/>
      <c r="D16" s="12"/>
      <c r="E16" s="13"/>
      <c r="F16" s="14"/>
      <c r="G16" s="14">
        <v>0</v>
      </c>
      <c r="H16" s="14"/>
      <c r="I16" s="15"/>
      <c r="J16" s="13"/>
      <c r="K16" s="16"/>
    </row>
    <row r="17" spans="1:11" ht="25.5" customHeight="1">
      <c r="A17" s="43"/>
      <c r="B17" s="42"/>
      <c r="C17" s="12"/>
      <c r="D17" s="12"/>
      <c r="E17" s="13"/>
      <c r="F17" s="14"/>
      <c r="G17" s="14">
        <v>0</v>
      </c>
      <c r="H17" s="14"/>
      <c r="I17" s="15"/>
      <c r="J17" s="13"/>
      <c r="K17" s="16"/>
    </row>
    <row r="18" spans="1:11" ht="28.5" customHeight="1">
      <c r="A18" s="43"/>
      <c r="B18" s="42"/>
      <c r="C18" s="12"/>
      <c r="D18" s="12"/>
      <c r="E18" s="13"/>
      <c r="F18" s="14"/>
      <c r="G18" s="14">
        <v>0</v>
      </c>
      <c r="H18" s="14"/>
      <c r="I18" s="15"/>
      <c r="J18" s="13"/>
      <c r="K18" s="16"/>
    </row>
    <row r="19" spans="1:11" ht="27.75" customHeight="1">
      <c r="A19" s="18"/>
      <c r="B19" s="12"/>
      <c r="C19" s="12"/>
      <c r="D19" s="12"/>
      <c r="E19" s="13"/>
      <c r="F19" s="14"/>
      <c r="G19" s="14"/>
      <c r="H19" s="14"/>
      <c r="I19" s="15"/>
      <c r="J19" s="13"/>
      <c r="K19" s="16"/>
    </row>
    <row r="20" spans="1:11" ht="24.75" customHeight="1">
      <c r="A20" s="18"/>
      <c r="B20" s="12"/>
      <c r="C20" s="12"/>
      <c r="D20" s="12"/>
      <c r="E20" s="13"/>
      <c r="F20" s="14"/>
      <c r="G20" s="14"/>
      <c r="H20" s="14"/>
      <c r="I20" s="15"/>
      <c r="J20" s="13"/>
      <c r="K20" s="16"/>
    </row>
    <row r="21" spans="1:11" ht="18" customHeight="1">
      <c r="A21" s="18"/>
      <c r="B21" s="12"/>
      <c r="C21" s="12"/>
      <c r="D21" s="12"/>
      <c r="E21" s="13"/>
      <c r="F21" s="14"/>
      <c r="G21" s="14"/>
      <c r="H21" s="14"/>
      <c r="I21" s="15"/>
      <c r="J21" s="13"/>
      <c r="K21" s="16"/>
    </row>
    <row r="22" spans="1:11" ht="18" customHeight="1">
      <c r="A22" s="51" t="s">
        <v>9</v>
      </c>
      <c r="B22" s="47"/>
      <c r="C22" s="47"/>
      <c r="D22" s="47"/>
      <c r="E22" s="48"/>
      <c r="F22" s="46"/>
      <c r="G22" s="34">
        <f>SUM(G15:G21)</f>
        <v>0.5</v>
      </c>
      <c r="H22" s="46">
        <v>0</v>
      </c>
      <c r="I22" s="49"/>
      <c r="J22" s="48"/>
      <c r="K22" s="50"/>
    </row>
    <row r="23" spans="1:11" s="2" customFormat="1" ht="18" customHeight="1" thickBot="1">
      <c r="A23" s="31" t="s">
        <v>23</v>
      </c>
      <c r="B23" s="32"/>
      <c r="C23" s="32"/>
      <c r="D23" s="32"/>
      <c r="E23" s="33"/>
      <c r="F23" s="34"/>
      <c r="G23" s="34"/>
      <c r="H23" s="34">
        <f>G23</f>
        <v>0</v>
      </c>
      <c r="I23" s="35"/>
      <c r="J23" s="33"/>
      <c r="K23" s="36"/>
    </row>
    <row r="24" spans="1:11" s="2" customFormat="1" ht="18" customHeight="1" thickBot="1" thickTop="1">
      <c r="A24" s="37" t="s">
        <v>10</v>
      </c>
      <c r="B24" s="38"/>
      <c r="C24" s="38">
        <f>C5</f>
        <v>0</v>
      </c>
      <c r="D24" s="38">
        <f>D6</f>
        <v>1.5</v>
      </c>
      <c r="E24" s="39">
        <f>E7</f>
        <v>0</v>
      </c>
      <c r="F24" s="40">
        <f>F14</f>
        <v>0</v>
      </c>
      <c r="G24" s="40">
        <f>G22</f>
        <v>0.5</v>
      </c>
      <c r="H24" s="40">
        <f>SUM(H23+H14+H6+H5)</f>
        <v>0</v>
      </c>
      <c r="I24" s="52">
        <f>SUM(C24:H24)</f>
        <v>2</v>
      </c>
      <c r="J24" s="39"/>
      <c r="K24" s="41"/>
    </row>
    <row r="25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14" sqref="A14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240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241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1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0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53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53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53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f>SUM(F8:F13)</f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242</v>
      </c>
      <c r="B15" s="42" t="s">
        <v>11</v>
      </c>
      <c r="C15" s="12"/>
      <c r="D15" s="12"/>
      <c r="E15" s="13"/>
      <c r="F15" s="14"/>
      <c r="G15" s="14">
        <v>0</v>
      </c>
      <c r="H15" s="14"/>
      <c r="I15" s="15"/>
      <c r="J15" s="13"/>
      <c r="K15" s="16" t="s">
        <v>48</v>
      </c>
    </row>
    <row r="16" spans="1:11" ht="18" customHeight="1">
      <c r="A16" s="43" t="s">
        <v>243</v>
      </c>
      <c r="B16" s="42" t="s">
        <v>11</v>
      </c>
      <c r="C16" s="12"/>
      <c r="D16" s="12"/>
      <c r="E16" s="13"/>
      <c r="F16" s="14"/>
      <c r="G16" s="14">
        <v>0</v>
      </c>
      <c r="H16" s="14"/>
      <c r="I16" s="15"/>
      <c r="J16" s="13"/>
      <c r="K16" s="16" t="s">
        <v>48</v>
      </c>
    </row>
    <row r="17" spans="1:11" ht="25.5" customHeight="1">
      <c r="A17" s="43" t="s">
        <v>244</v>
      </c>
      <c r="B17" s="42" t="s">
        <v>11</v>
      </c>
      <c r="C17" s="12"/>
      <c r="D17" s="12"/>
      <c r="E17" s="13"/>
      <c r="F17" s="14"/>
      <c r="G17" s="14">
        <v>0</v>
      </c>
      <c r="H17" s="14"/>
      <c r="I17" s="15"/>
      <c r="J17" s="13"/>
      <c r="K17" s="16" t="s">
        <v>48</v>
      </c>
    </row>
    <row r="18" spans="1:11" ht="28.5" customHeight="1">
      <c r="A18" s="43" t="s">
        <v>245</v>
      </c>
      <c r="B18" s="42" t="s">
        <v>11</v>
      </c>
      <c r="C18" s="12"/>
      <c r="D18" s="12"/>
      <c r="E18" s="13"/>
      <c r="F18" s="14"/>
      <c r="G18" s="14"/>
      <c r="H18" s="14"/>
      <c r="I18" s="15"/>
      <c r="J18" s="13"/>
      <c r="K18" s="44" t="s">
        <v>48</v>
      </c>
    </row>
    <row r="19" spans="1:11" ht="27.75" customHeight="1">
      <c r="A19" s="43" t="s">
        <v>246</v>
      </c>
      <c r="B19" s="42" t="s">
        <v>12</v>
      </c>
      <c r="C19" s="12"/>
      <c r="D19" s="12"/>
      <c r="E19" s="13"/>
      <c r="F19" s="14"/>
      <c r="G19" s="14">
        <v>0.2</v>
      </c>
      <c r="H19" s="14"/>
      <c r="I19" s="15"/>
      <c r="J19" s="13"/>
      <c r="K19" s="16"/>
    </row>
    <row r="20" spans="1:11" ht="24.75" customHeight="1">
      <c r="A20" s="43" t="s">
        <v>247</v>
      </c>
      <c r="B20" s="42" t="s">
        <v>11</v>
      </c>
      <c r="C20" s="12"/>
      <c r="D20" s="12"/>
      <c r="E20" s="13"/>
      <c r="F20" s="14"/>
      <c r="G20" s="14"/>
      <c r="H20" s="14"/>
      <c r="I20" s="15"/>
      <c r="J20" s="13"/>
      <c r="K20" s="16" t="s">
        <v>48</v>
      </c>
    </row>
    <row r="21" spans="1:11" ht="24.75" customHeight="1">
      <c r="A21" s="43" t="s">
        <v>248</v>
      </c>
      <c r="B21" s="42" t="s">
        <v>11</v>
      </c>
      <c r="C21" s="12"/>
      <c r="D21" s="12"/>
      <c r="E21" s="13"/>
      <c r="F21" s="14"/>
      <c r="G21" s="14"/>
      <c r="H21" s="14"/>
      <c r="I21" s="15"/>
      <c r="J21" s="13"/>
      <c r="K21" s="16" t="s">
        <v>48</v>
      </c>
    </row>
    <row r="22" spans="1:11" ht="24.75" customHeight="1">
      <c r="A22" s="43"/>
      <c r="B22" s="42"/>
      <c r="C22" s="12"/>
      <c r="D22" s="12"/>
      <c r="E22" s="13"/>
      <c r="F22" s="14"/>
      <c r="G22" s="14"/>
      <c r="H22" s="14"/>
      <c r="I22" s="15"/>
      <c r="J22" s="13"/>
      <c r="K22" s="16"/>
    </row>
    <row r="23" spans="1:11" ht="18" customHeight="1">
      <c r="A23" s="18"/>
      <c r="B23" s="12"/>
      <c r="C23" s="12"/>
      <c r="D23" s="12"/>
      <c r="E23" s="13"/>
      <c r="F23" s="14"/>
      <c r="G23" s="14"/>
      <c r="H23" s="14"/>
      <c r="I23" s="15"/>
      <c r="J23" s="13"/>
      <c r="K23" s="16"/>
    </row>
    <row r="24" spans="1:11" ht="18" customHeight="1">
      <c r="A24" s="51" t="s">
        <v>9</v>
      </c>
      <c r="B24" s="47"/>
      <c r="C24" s="47"/>
      <c r="D24" s="47"/>
      <c r="E24" s="48"/>
      <c r="F24" s="46"/>
      <c r="G24" s="34">
        <f>SUM(G15:G23)</f>
        <v>0.2</v>
      </c>
      <c r="H24" s="46">
        <v>0</v>
      </c>
      <c r="I24" s="49"/>
      <c r="J24" s="48"/>
      <c r="K24" s="50"/>
    </row>
    <row r="25" spans="1:11" s="2" customFormat="1" ht="18" customHeight="1" thickBot="1">
      <c r="A25" s="31" t="s">
        <v>258</v>
      </c>
      <c r="B25" s="32"/>
      <c r="C25" s="32"/>
      <c r="D25" s="32"/>
      <c r="E25" s="33"/>
      <c r="F25" s="34"/>
      <c r="G25" s="34"/>
      <c r="H25" s="34">
        <v>0</v>
      </c>
      <c r="I25" s="35"/>
      <c r="J25" s="33"/>
      <c r="K25" s="36"/>
    </row>
    <row r="26" spans="1:11" s="2" customFormat="1" ht="18" customHeight="1" thickBot="1" thickTop="1">
      <c r="A26" s="37" t="s">
        <v>10</v>
      </c>
      <c r="B26" s="38"/>
      <c r="C26" s="38">
        <f>C5</f>
        <v>1</v>
      </c>
      <c r="D26" s="38">
        <f>D6</f>
        <v>0</v>
      </c>
      <c r="E26" s="39">
        <f>E7</f>
        <v>0</v>
      </c>
      <c r="F26" s="40">
        <f>F14</f>
        <v>0</v>
      </c>
      <c r="G26" s="40">
        <f>G24</f>
        <v>0.2</v>
      </c>
      <c r="H26" s="40">
        <f>SUM(H25+H14+H6+H5)</f>
        <v>0</v>
      </c>
      <c r="I26" s="52">
        <f>SUM(C26:H26)</f>
        <v>1.2</v>
      </c>
      <c r="J26" s="39"/>
      <c r="K26" s="41"/>
    </row>
    <row r="27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4">
      <selection activeCell="A14" sqref="A14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249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250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1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0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53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53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53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f>SUM(F8:F13)</f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251</v>
      </c>
      <c r="B15" s="42" t="s">
        <v>11</v>
      </c>
      <c r="C15" s="12"/>
      <c r="D15" s="12"/>
      <c r="E15" s="13"/>
      <c r="F15" s="14"/>
      <c r="G15" s="14">
        <v>0</v>
      </c>
      <c r="H15" s="14"/>
      <c r="I15" s="15"/>
      <c r="J15" s="13"/>
      <c r="K15" s="16" t="s">
        <v>131</v>
      </c>
    </row>
    <row r="16" spans="1:11" ht="18" customHeight="1">
      <c r="A16" s="43" t="s">
        <v>252</v>
      </c>
      <c r="B16" s="42" t="s">
        <v>7</v>
      </c>
      <c r="C16" s="12"/>
      <c r="D16" s="12"/>
      <c r="E16" s="13"/>
      <c r="F16" s="14"/>
      <c r="G16" s="14">
        <v>0.1</v>
      </c>
      <c r="H16" s="14"/>
      <c r="I16" s="15"/>
      <c r="J16" s="13"/>
      <c r="K16" s="16"/>
    </row>
    <row r="17" spans="1:11" ht="18" customHeight="1">
      <c r="A17" s="18"/>
      <c r="B17" s="12"/>
      <c r="C17" s="12"/>
      <c r="D17" s="12"/>
      <c r="E17" s="13"/>
      <c r="F17" s="14"/>
      <c r="G17" s="14"/>
      <c r="H17" s="14"/>
      <c r="I17" s="15"/>
      <c r="J17" s="13"/>
      <c r="K17" s="16"/>
    </row>
    <row r="18" spans="1:11" ht="18" customHeight="1">
      <c r="A18" s="51" t="s">
        <v>9</v>
      </c>
      <c r="B18" s="47"/>
      <c r="C18" s="47"/>
      <c r="D18" s="47"/>
      <c r="E18" s="48"/>
      <c r="F18" s="46"/>
      <c r="G18" s="34">
        <f>SUM(G15:G17)</f>
        <v>0.1</v>
      </c>
      <c r="H18" s="46">
        <v>0</v>
      </c>
      <c r="I18" s="49"/>
      <c r="J18" s="48"/>
      <c r="K18" s="50"/>
    </row>
    <row r="19" spans="1:11" s="2" customFormat="1" ht="18" customHeight="1" thickBot="1">
      <c r="A19" s="31" t="s">
        <v>259</v>
      </c>
      <c r="B19" s="32"/>
      <c r="C19" s="32"/>
      <c r="D19" s="32"/>
      <c r="E19" s="33"/>
      <c r="F19" s="34"/>
      <c r="G19" s="34"/>
      <c r="H19" s="34">
        <v>0</v>
      </c>
      <c r="I19" s="35"/>
      <c r="J19" s="33"/>
      <c r="K19" s="36"/>
    </row>
    <row r="20" spans="1:11" s="2" customFormat="1" ht="18" customHeight="1" thickBot="1" thickTop="1">
      <c r="A20" s="37" t="s">
        <v>10</v>
      </c>
      <c r="B20" s="38"/>
      <c r="C20" s="38">
        <f>C5</f>
        <v>1</v>
      </c>
      <c r="D20" s="38">
        <f>D6</f>
        <v>0</v>
      </c>
      <c r="E20" s="39">
        <f>E7</f>
        <v>0</v>
      </c>
      <c r="F20" s="40">
        <f>F14</f>
        <v>0</v>
      </c>
      <c r="G20" s="40">
        <f>G18</f>
        <v>0.1</v>
      </c>
      <c r="H20" s="40">
        <f>SUM(H19+H14+H6+H5)</f>
        <v>0</v>
      </c>
      <c r="I20" s="52">
        <f>SUM(C20:H20)</f>
        <v>1.1</v>
      </c>
      <c r="J20" s="39"/>
      <c r="K20" s="41"/>
    </row>
    <row r="21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B10" sqref="B10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257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84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1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0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53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53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53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f>SUM(F8:F13)</f>
        <v>0</v>
      </c>
      <c r="G14" s="28"/>
      <c r="H14" s="28">
        <v>0</v>
      </c>
      <c r="I14" s="29"/>
      <c r="J14" s="27"/>
      <c r="K14" s="30"/>
    </row>
    <row r="15" spans="1:11" ht="18" customHeight="1">
      <c r="A15" s="43"/>
      <c r="B15" s="42" t="s">
        <v>7</v>
      </c>
      <c r="C15" s="12"/>
      <c r="D15" s="12"/>
      <c r="E15" s="13"/>
      <c r="F15" s="14"/>
      <c r="G15" s="14"/>
      <c r="H15" s="14"/>
      <c r="I15" s="15"/>
      <c r="J15" s="13"/>
      <c r="K15" s="16"/>
    </row>
    <row r="16" spans="1:11" ht="18" customHeight="1">
      <c r="A16" s="43"/>
      <c r="B16" s="42" t="s">
        <v>7</v>
      </c>
      <c r="C16" s="12"/>
      <c r="D16" s="12"/>
      <c r="E16" s="13"/>
      <c r="F16" s="14"/>
      <c r="G16" s="14"/>
      <c r="H16" s="14"/>
      <c r="I16" s="15"/>
      <c r="J16" s="13"/>
      <c r="K16" s="16"/>
    </row>
    <row r="17" spans="1:11" ht="25.5" customHeight="1">
      <c r="A17" s="43"/>
      <c r="B17" s="42" t="s">
        <v>12</v>
      </c>
      <c r="C17" s="12"/>
      <c r="D17" s="12"/>
      <c r="E17" s="13"/>
      <c r="F17" s="14"/>
      <c r="G17" s="14"/>
      <c r="H17" s="14"/>
      <c r="I17" s="15"/>
      <c r="J17" s="13"/>
      <c r="K17" s="16"/>
    </row>
    <row r="18" spans="1:11" ht="28.5" customHeight="1">
      <c r="A18" s="43"/>
      <c r="B18" s="42" t="s">
        <v>12</v>
      </c>
      <c r="C18" s="12"/>
      <c r="D18" s="12"/>
      <c r="E18" s="13"/>
      <c r="F18" s="14"/>
      <c r="G18" s="14"/>
      <c r="H18" s="14"/>
      <c r="I18" s="15"/>
      <c r="J18" s="13"/>
      <c r="K18" s="44"/>
    </row>
    <row r="19" spans="1:11" ht="27.75" customHeight="1">
      <c r="A19" s="43"/>
      <c r="B19" s="42" t="s">
        <v>12</v>
      </c>
      <c r="C19" s="12"/>
      <c r="D19" s="12"/>
      <c r="E19" s="13"/>
      <c r="F19" s="14"/>
      <c r="G19" s="14"/>
      <c r="H19" s="14"/>
      <c r="I19" s="15"/>
      <c r="J19" s="13"/>
      <c r="K19" s="16"/>
    </row>
    <row r="20" spans="1:11" ht="24.75" customHeight="1">
      <c r="A20" s="43"/>
      <c r="B20" s="42"/>
      <c r="C20" s="12"/>
      <c r="D20" s="12"/>
      <c r="E20" s="13"/>
      <c r="F20" s="14"/>
      <c r="G20" s="14"/>
      <c r="H20" s="14"/>
      <c r="I20" s="15"/>
      <c r="J20" s="13"/>
      <c r="K20" s="16"/>
    </row>
    <row r="21" spans="1:11" ht="24.75" customHeight="1">
      <c r="A21" s="43"/>
      <c r="B21" s="42"/>
      <c r="C21" s="12"/>
      <c r="D21" s="12"/>
      <c r="E21" s="13"/>
      <c r="F21" s="14"/>
      <c r="G21" s="14"/>
      <c r="H21" s="14"/>
      <c r="I21" s="15"/>
      <c r="J21" s="13"/>
      <c r="K21" s="16"/>
    </row>
    <row r="22" spans="1:11" ht="24.75" customHeight="1">
      <c r="A22" s="43"/>
      <c r="B22" s="42"/>
      <c r="C22" s="12"/>
      <c r="D22" s="12"/>
      <c r="E22" s="13"/>
      <c r="F22" s="14"/>
      <c r="G22" s="14"/>
      <c r="H22" s="14"/>
      <c r="I22" s="15"/>
      <c r="J22" s="13"/>
      <c r="K22" s="16"/>
    </row>
    <row r="23" spans="1:11" ht="18" customHeight="1">
      <c r="A23" s="18"/>
      <c r="B23" s="12"/>
      <c r="C23" s="12"/>
      <c r="D23" s="12"/>
      <c r="E23" s="13"/>
      <c r="F23" s="14"/>
      <c r="G23" s="14"/>
      <c r="H23" s="14"/>
      <c r="I23" s="15"/>
      <c r="J23" s="13"/>
      <c r="K23" s="16"/>
    </row>
    <row r="24" spans="1:11" ht="18" customHeight="1">
      <c r="A24" s="51" t="s">
        <v>9</v>
      </c>
      <c r="B24" s="47"/>
      <c r="C24" s="47"/>
      <c r="D24" s="47"/>
      <c r="E24" s="48"/>
      <c r="F24" s="46"/>
      <c r="G24" s="34">
        <f>SUM(G15:G23)</f>
        <v>0</v>
      </c>
      <c r="H24" s="46">
        <v>0</v>
      </c>
      <c r="I24" s="49"/>
      <c r="J24" s="48"/>
      <c r="K24" s="50"/>
    </row>
    <row r="25" spans="1:11" s="2" customFormat="1" ht="18" customHeight="1" thickBot="1">
      <c r="A25" s="31" t="s">
        <v>260</v>
      </c>
      <c r="B25" s="32"/>
      <c r="C25" s="32"/>
      <c r="D25" s="32"/>
      <c r="E25" s="33"/>
      <c r="F25" s="34"/>
      <c r="G25" s="34"/>
      <c r="H25" s="34">
        <v>0.5</v>
      </c>
      <c r="I25" s="35"/>
      <c r="J25" s="33"/>
      <c r="K25" s="36"/>
    </row>
    <row r="26" spans="1:11" s="2" customFormat="1" ht="18" customHeight="1" thickBot="1" thickTop="1">
      <c r="A26" s="37" t="s">
        <v>10</v>
      </c>
      <c r="B26" s="38"/>
      <c r="C26" s="38">
        <f>C5</f>
        <v>1</v>
      </c>
      <c r="D26" s="38">
        <f>D6</f>
        <v>0</v>
      </c>
      <c r="E26" s="39">
        <f>E7</f>
        <v>0</v>
      </c>
      <c r="F26" s="40">
        <f>F14</f>
        <v>0</v>
      </c>
      <c r="G26" s="40">
        <f>G24</f>
        <v>0</v>
      </c>
      <c r="H26" s="40">
        <f>SUM(H25+H14+H6+H5)</f>
        <v>0.5</v>
      </c>
      <c r="I26" s="52">
        <f>SUM(C26:H26)</f>
        <v>1.5</v>
      </c>
      <c r="J26" s="39"/>
      <c r="K26" s="41"/>
    </row>
    <row r="27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14" sqref="A14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261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262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0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53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53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53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f>SUM(F8:F13)</f>
        <v>0</v>
      </c>
      <c r="G14" s="28"/>
      <c r="H14" s="28">
        <v>0</v>
      </c>
      <c r="I14" s="29"/>
      <c r="J14" s="27"/>
      <c r="K14" s="30"/>
    </row>
    <row r="15" spans="1:11" ht="24.75" customHeight="1">
      <c r="A15" s="43" t="s">
        <v>42</v>
      </c>
      <c r="B15" s="42" t="s">
        <v>12</v>
      </c>
      <c r="C15" s="12"/>
      <c r="D15" s="12"/>
      <c r="E15" s="13"/>
      <c r="F15" s="14"/>
      <c r="G15" s="14">
        <v>0.5</v>
      </c>
      <c r="H15" s="14"/>
      <c r="I15" s="15"/>
      <c r="J15" s="13"/>
      <c r="K15" s="44"/>
    </row>
    <row r="16" spans="1:11" ht="24.75" customHeight="1">
      <c r="A16" s="43" t="s">
        <v>43</v>
      </c>
      <c r="B16" s="42" t="s">
        <v>12</v>
      </c>
      <c r="C16" s="12"/>
      <c r="D16" s="12"/>
      <c r="E16" s="13"/>
      <c r="F16" s="14"/>
      <c r="G16" s="14">
        <v>0.5</v>
      </c>
      <c r="H16" s="14"/>
      <c r="I16" s="15"/>
      <c r="J16" s="13"/>
      <c r="K16" s="44"/>
    </row>
    <row r="17" spans="1:11" ht="24.75" customHeight="1">
      <c r="A17" s="43" t="s">
        <v>44</v>
      </c>
      <c r="B17" s="42" t="s">
        <v>12</v>
      </c>
      <c r="C17" s="12"/>
      <c r="D17" s="12"/>
      <c r="E17" s="13"/>
      <c r="F17" s="14"/>
      <c r="G17" s="14">
        <v>0.5</v>
      </c>
      <c r="H17" s="14"/>
      <c r="I17" s="15"/>
      <c r="J17" s="13"/>
      <c r="K17" s="44"/>
    </row>
    <row r="18" spans="1:11" ht="28.5" customHeight="1">
      <c r="A18" s="43" t="s">
        <v>263</v>
      </c>
      <c r="B18" s="42" t="s">
        <v>12</v>
      </c>
      <c r="C18" s="12"/>
      <c r="D18" s="12"/>
      <c r="E18" s="13"/>
      <c r="F18" s="14"/>
      <c r="G18" s="14">
        <v>0.05</v>
      </c>
      <c r="H18" s="14"/>
      <c r="I18" s="15"/>
      <c r="J18" s="13"/>
      <c r="K18" s="44"/>
    </row>
    <row r="19" spans="1:11" ht="27.75" customHeight="1">
      <c r="A19" s="43" t="s">
        <v>264</v>
      </c>
      <c r="B19" s="42" t="s">
        <v>11</v>
      </c>
      <c r="C19" s="12"/>
      <c r="D19" s="12"/>
      <c r="E19" s="13"/>
      <c r="F19" s="14"/>
      <c r="G19" s="14">
        <v>0</v>
      </c>
      <c r="H19" s="14"/>
      <c r="I19" s="15"/>
      <c r="J19" s="13"/>
      <c r="K19" s="16" t="s">
        <v>48</v>
      </c>
    </row>
    <row r="20" spans="1:11" ht="24.75" customHeight="1">
      <c r="A20" s="43" t="s">
        <v>265</v>
      </c>
      <c r="B20" s="42"/>
      <c r="C20" s="12"/>
      <c r="D20" s="12"/>
      <c r="E20" s="13"/>
      <c r="F20" s="14"/>
      <c r="G20" s="14"/>
      <c r="H20" s="14"/>
      <c r="I20" s="15"/>
      <c r="J20" s="13"/>
      <c r="K20" s="16"/>
    </row>
    <row r="21" spans="1:11" ht="24.75" customHeight="1">
      <c r="A21" s="43"/>
      <c r="B21" s="42"/>
      <c r="C21" s="12"/>
      <c r="D21" s="12"/>
      <c r="E21" s="13"/>
      <c r="F21" s="14"/>
      <c r="G21" s="14"/>
      <c r="H21" s="14"/>
      <c r="I21" s="15"/>
      <c r="J21" s="13"/>
      <c r="K21" s="16"/>
    </row>
    <row r="22" spans="1:11" ht="24.75" customHeight="1">
      <c r="A22" s="43"/>
      <c r="B22" s="42"/>
      <c r="C22" s="12"/>
      <c r="D22" s="12"/>
      <c r="E22" s="13"/>
      <c r="F22" s="14"/>
      <c r="G22" s="14"/>
      <c r="H22" s="14"/>
      <c r="I22" s="15"/>
      <c r="J22" s="13"/>
      <c r="K22" s="16"/>
    </row>
    <row r="23" spans="1:11" ht="18" customHeight="1">
      <c r="A23" s="18"/>
      <c r="B23" s="12"/>
      <c r="C23" s="12"/>
      <c r="D23" s="12"/>
      <c r="E23" s="13"/>
      <c r="F23" s="14"/>
      <c r="G23" s="14"/>
      <c r="H23" s="14"/>
      <c r="I23" s="15"/>
      <c r="J23" s="13"/>
      <c r="K23" s="16"/>
    </row>
    <row r="24" spans="1:11" ht="18" customHeight="1">
      <c r="A24" s="51" t="s">
        <v>9</v>
      </c>
      <c r="B24" s="47"/>
      <c r="C24" s="47"/>
      <c r="D24" s="47"/>
      <c r="E24" s="48"/>
      <c r="F24" s="46"/>
      <c r="G24" s="34">
        <f>SUM(G15:G23)</f>
        <v>1.55</v>
      </c>
      <c r="H24" s="46">
        <v>0</v>
      </c>
      <c r="I24" s="49"/>
      <c r="J24" s="48"/>
      <c r="K24" s="50"/>
    </row>
    <row r="25" spans="1:11" s="2" customFormat="1" ht="18" customHeight="1" thickBot="1">
      <c r="A25" s="31" t="s">
        <v>259</v>
      </c>
      <c r="B25" s="32"/>
      <c r="C25" s="32"/>
      <c r="D25" s="32"/>
      <c r="E25" s="33"/>
      <c r="F25" s="34"/>
      <c r="G25" s="34"/>
      <c r="H25" s="34">
        <v>0</v>
      </c>
      <c r="I25" s="35"/>
      <c r="J25" s="33"/>
      <c r="K25" s="36"/>
    </row>
    <row r="26" spans="1:11" s="2" customFormat="1" ht="18" customHeight="1" thickBot="1" thickTop="1">
      <c r="A26" s="37" t="s">
        <v>10</v>
      </c>
      <c r="B26" s="38"/>
      <c r="C26" s="38">
        <f>C5</f>
        <v>0</v>
      </c>
      <c r="D26" s="38">
        <f>D6</f>
        <v>1.5</v>
      </c>
      <c r="E26" s="39">
        <f>E7</f>
        <v>0</v>
      </c>
      <c r="F26" s="40">
        <f>F14</f>
        <v>0</v>
      </c>
      <c r="G26" s="40">
        <v>1.5</v>
      </c>
      <c r="H26" s="40">
        <f>SUM(H25+H14+H6+H5)</f>
        <v>0</v>
      </c>
      <c r="I26" s="52">
        <f>SUM(C26:H26)</f>
        <v>3</v>
      </c>
      <c r="J26" s="39"/>
      <c r="K26" s="41"/>
    </row>
    <row r="27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A14" sqref="A14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50.8515625" style="0" bestFit="1" customWidth="1"/>
  </cols>
  <sheetData>
    <row r="1" spans="1:11" ht="27.75" customHeight="1" thickTop="1">
      <c r="A1" s="66" t="s">
        <v>266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267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0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0.5</v>
      </c>
      <c r="F7" s="14"/>
      <c r="G7" s="14"/>
      <c r="H7" s="14"/>
      <c r="I7" s="15"/>
      <c r="J7" s="13"/>
      <c r="K7" s="16" t="s">
        <v>270</v>
      </c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53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53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53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f>SUM(F8:F13)</f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161</v>
      </c>
      <c r="B15" s="42"/>
      <c r="C15" s="12"/>
      <c r="D15" s="12"/>
      <c r="E15" s="13"/>
      <c r="F15" s="14"/>
      <c r="G15" s="14">
        <v>0.4</v>
      </c>
      <c r="H15" s="14"/>
      <c r="I15" s="15"/>
      <c r="J15" s="13"/>
      <c r="K15" s="16"/>
    </row>
    <row r="16" spans="1:11" ht="18" customHeight="1">
      <c r="A16" s="43" t="s">
        <v>271</v>
      </c>
      <c r="B16" s="42"/>
      <c r="C16" s="12"/>
      <c r="D16" s="12"/>
      <c r="E16" s="13"/>
      <c r="F16" s="14"/>
      <c r="G16" s="14">
        <v>0.05</v>
      </c>
      <c r="H16" s="14"/>
      <c r="I16" s="15"/>
      <c r="J16" s="13"/>
      <c r="K16" s="16"/>
    </row>
    <row r="17" spans="1:11" ht="24.75" customHeight="1">
      <c r="A17" s="43" t="s">
        <v>268</v>
      </c>
      <c r="B17" s="42"/>
      <c r="C17" s="12"/>
      <c r="D17" s="12"/>
      <c r="E17" s="13"/>
      <c r="F17" s="14"/>
      <c r="G17" s="14"/>
      <c r="H17" s="14"/>
      <c r="I17" s="15"/>
      <c r="J17" s="13"/>
      <c r="K17" s="16" t="s">
        <v>48</v>
      </c>
    </row>
    <row r="18" spans="1:11" ht="18" customHeight="1">
      <c r="A18" s="18" t="s">
        <v>269</v>
      </c>
      <c r="B18" s="12"/>
      <c r="C18" s="12"/>
      <c r="D18" s="12"/>
      <c r="E18" s="13"/>
      <c r="F18" s="14"/>
      <c r="G18" s="14">
        <v>0.05</v>
      </c>
      <c r="H18" s="14"/>
      <c r="I18" s="15"/>
      <c r="J18" s="13"/>
      <c r="K18" s="16"/>
    </row>
    <row r="19" spans="1:11" ht="18" customHeight="1">
      <c r="A19" s="51" t="s">
        <v>9</v>
      </c>
      <c r="B19" s="47"/>
      <c r="C19" s="47"/>
      <c r="D19" s="47"/>
      <c r="E19" s="48"/>
      <c r="F19" s="46"/>
      <c r="G19" s="34">
        <f>SUM(G15:G18)</f>
        <v>0.5</v>
      </c>
      <c r="H19" s="46">
        <v>0</v>
      </c>
      <c r="I19" s="49"/>
      <c r="J19" s="48"/>
      <c r="K19" s="50"/>
    </row>
    <row r="20" spans="1:11" s="2" customFormat="1" ht="18" customHeight="1" thickBot="1">
      <c r="A20" s="31" t="s">
        <v>259</v>
      </c>
      <c r="B20" s="32"/>
      <c r="C20" s="32"/>
      <c r="D20" s="32"/>
      <c r="E20" s="33"/>
      <c r="F20" s="34"/>
      <c r="G20" s="34"/>
      <c r="H20" s="34">
        <v>0</v>
      </c>
      <c r="I20" s="35"/>
      <c r="J20" s="33"/>
      <c r="K20" s="36"/>
    </row>
    <row r="21" spans="1:11" s="2" customFormat="1" ht="18" customHeight="1" thickBot="1" thickTop="1">
      <c r="A21" s="37" t="s">
        <v>10</v>
      </c>
      <c r="B21" s="38"/>
      <c r="C21" s="38">
        <f>C5</f>
        <v>0</v>
      </c>
      <c r="D21" s="38">
        <f>D6</f>
        <v>1.5</v>
      </c>
      <c r="E21" s="39">
        <f>E7</f>
        <v>0.5</v>
      </c>
      <c r="F21" s="40">
        <f>F14</f>
        <v>0</v>
      </c>
      <c r="G21" s="40">
        <f>G19</f>
        <v>0.5</v>
      </c>
      <c r="H21" s="40">
        <f>SUM(H20+H14+H6+H5)</f>
        <v>0</v>
      </c>
      <c r="I21" s="52">
        <f>SUM(C21:H21)</f>
        <v>2.5</v>
      </c>
      <c r="J21" s="39"/>
      <c r="K21" s="41"/>
    </row>
    <row r="22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14" sqref="A14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272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273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1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0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53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53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53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f>SUM(F8:F13)</f>
        <v>0</v>
      </c>
      <c r="G14" s="28"/>
      <c r="H14" s="28">
        <v>0</v>
      </c>
      <c r="I14" s="29"/>
      <c r="J14" s="27"/>
      <c r="K14" s="30"/>
    </row>
    <row r="15" spans="1:11" ht="18" customHeight="1">
      <c r="A15" s="43"/>
      <c r="B15" s="42"/>
      <c r="C15" s="12"/>
      <c r="D15" s="12"/>
      <c r="E15" s="13"/>
      <c r="F15" s="14"/>
      <c r="G15" s="14"/>
      <c r="H15" s="14"/>
      <c r="I15" s="15"/>
      <c r="J15" s="13"/>
      <c r="K15" s="16"/>
    </row>
    <row r="16" spans="1:11" ht="18" customHeight="1">
      <c r="A16" s="43"/>
      <c r="B16" s="42"/>
      <c r="C16" s="12"/>
      <c r="D16" s="12"/>
      <c r="E16" s="13"/>
      <c r="F16" s="14"/>
      <c r="G16" s="14"/>
      <c r="H16" s="14"/>
      <c r="I16" s="15"/>
      <c r="J16" s="13"/>
      <c r="K16" s="16"/>
    </row>
    <row r="17" spans="1:11" ht="25.5" customHeight="1">
      <c r="A17" s="43"/>
      <c r="B17" s="42"/>
      <c r="C17" s="12"/>
      <c r="D17" s="12"/>
      <c r="E17" s="13"/>
      <c r="F17" s="14"/>
      <c r="G17" s="14"/>
      <c r="H17" s="14"/>
      <c r="I17" s="15"/>
      <c r="J17" s="13"/>
      <c r="K17" s="16"/>
    </row>
    <row r="18" spans="1:11" ht="28.5" customHeight="1">
      <c r="A18" s="43"/>
      <c r="B18" s="42"/>
      <c r="C18" s="12"/>
      <c r="D18" s="12"/>
      <c r="E18" s="13"/>
      <c r="F18" s="14"/>
      <c r="G18" s="14"/>
      <c r="H18" s="14"/>
      <c r="I18" s="15"/>
      <c r="J18" s="13"/>
      <c r="K18" s="44"/>
    </row>
    <row r="19" spans="1:11" ht="27.75" customHeight="1">
      <c r="A19" s="43"/>
      <c r="B19" s="42"/>
      <c r="C19" s="12"/>
      <c r="D19" s="12"/>
      <c r="E19" s="13"/>
      <c r="F19" s="14"/>
      <c r="G19" s="14"/>
      <c r="H19" s="14"/>
      <c r="I19" s="15"/>
      <c r="J19" s="13"/>
      <c r="K19" s="16"/>
    </row>
    <row r="20" spans="1:11" ht="24.75" customHeight="1">
      <c r="A20" s="43"/>
      <c r="B20" s="42"/>
      <c r="C20" s="12"/>
      <c r="D20" s="12"/>
      <c r="E20" s="13"/>
      <c r="F20" s="14"/>
      <c r="G20" s="14"/>
      <c r="H20" s="14"/>
      <c r="I20" s="15"/>
      <c r="J20" s="13"/>
      <c r="K20" s="16"/>
    </row>
    <row r="21" spans="1:11" ht="24.75" customHeight="1">
      <c r="A21" s="43"/>
      <c r="B21" s="42"/>
      <c r="C21" s="12"/>
      <c r="D21" s="12"/>
      <c r="E21" s="13"/>
      <c r="F21" s="14"/>
      <c r="G21" s="14"/>
      <c r="H21" s="14"/>
      <c r="I21" s="15"/>
      <c r="J21" s="13"/>
      <c r="K21" s="16"/>
    </row>
    <row r="22" spans="1:11" ht="24.75" customHeight="1">
      <c r="A22" s="43"/>
      <c r="B22" s="42"/>
      <c r="C22" s="12"/>
      <c r="D22" s="12"/>
      <c r="E22" s="13"/>
      <c r="F22" s="14"/>
      <c r="G22" s="14"/>
      <c r="H22" s="14"/>
      <c r="I22" s="15"/>
      <c r="J22" s="13"/>
      <c r="K22" s="16"/>
    </row>
    <row r="23" spans="1:11" ht="18" customHeight="1">
      <c r="A23" s="18"/>
      <c r="B23" s="12"/>
      <c r="C23" s="12"/>
      <c r="D23" s="12"/>
      <c r="E23" s="13"/>
      <c r="F23" s="14"/>
      <c r="G23" s="14"/>
      <c r="H23" s="14"/>
      <c r="I23" s="15"/>
      <c r="J23" s="13"/>
      <c r="K23" s="16"/>
    </row>
    <row r="24" spans="1:11" ht="18" customHeight="1">
      <c r="A24" s="51" t="s">
        <v>9</v>
      </c>
      <c r="B24" s="47"/>
      <c r="C24" s="47"/>
      <c r="D24" s="47"/>
      <c r="E24" s="48"/>
      <c r="F24" s="46"/>
      <c r="G24" s="34">
        <f>SUM(G15:G23)</f>
        <v>0</v>
      </c>
      <c r="H24" s="46">
        <v>0</v>
      </c>
      <c r="I24" s="49"/>
      <c r="J24" s="48"/>
      <c r="K24" s="50"/>
    </row>
    <row r="25" spans="1:11" s="2" customFormat="1" ht="18" customHeight="1" thickBot="1">
      <c r="A25" s="31" t="s">
        <v>259</v>
      </c>
      <c r="B25" s="32"/>
      <c r="C25" s="32"/>
      <c r="D25" s="32"/>
      <c r="E25" s="33"/>
      <c r="F25" s="34"/>
      <c r="G25" s="34"/>
      <c r="H25" s="34">
        <v>0</v>
      </c>
      <c r="I25" s="35"/>
      <c r="J25" s="33"/>
      <c r="K25" s="36"/>
    </row>
    <row r="26" spans="1:11" s="2" customFormat="1" ht="18" customHeight="1" thickBot="1" thickTop="1">
      <c r="A26" s="37" t="s">
        <v>10</v>
      </c>
      <c r="B26" s="38"/>
      <c r="C26" s="38">
        <f>C5</f>
        <v>1</v>
      </c>
      <c r="D26" s="38">
        <f>D6</f>
        <v>0</v>
      </c>
      <c r="E26" s="39">
        <f>E7</f>
        <v>0</v>
      </c>
      <c r="F26" s="40">
        <f>F14</f>
        <v>0</v>
      </c>
      <c r="G26" s="40">
        <f>G24</f>
        <v>0</v>
      </c>
      <c r="H26" s="40">
        <f>SUM(H25+H14+H6+H5)</f>
        <v>0</v>
      </c>
      <c r="I26" s="52">
        <f>SUM(C26:H26)</f>
        <v>1</v>
      </c>
      <c r="J26" s="39"/>
      <c r="K26" s="41"/>
    </row>
    <row r="27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C33" sqref="C33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274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275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0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53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53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53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f>SUM(F8:F13)</f>
        <v>0</v>
      </c>
      <c r="G14" s="28"/>
      <c r="H14" s="28">
        <v>0</v>
      </c>
      <c r="I14" s="29"/>
      <c r="J14" s="27"/>
      <c r="K14" s="30"/>
    </row>
    <row r="15" spans="1:11" ht="18" customHeight="1">
      <c r="A15" s="43"/>
      <c r="B15" s="42"/>
      <c r="C15" s="12"/>
      <c r="D15" s="12"/>
      <c r="E15" s="13"/>
      <c r="F15" s="14"/>
      <c r="G15" s="14"/>
      <c r="H15" s="14"/>
      <c r="I15" s="15"/>
      <c r="J15" s="13"/>
      <c r="K15" s="16"/>
    </row>
    <row r="16" spans="1:11" ht="18" customHeight="1">
      <c r="A16" s="43"/>
      <c r="B16" s="42"/>
      <c r="C16" s="12"/>
      <c r="D16" s="12"/>
      <c r="E16" s="13"/>
      <c r="F16" s="14"/>
      <c r="G16" s="14"/>
      <c r="H16" s="14"/>
      <c r="I16" s="15"/>
      <c r="J16" s="13"/>
      <c r="K16" s="16"/>
    </row>
    <row r="17" spans="1:11" ht="25.5" customHeight="1">
      <c r="A17" s="43"/>
      <c r="B17" s="42"/>
      <c r="C17" s="12"/>
      <c r="D17" s="12"/>
      <c r="E17" s="13"/>
      <c r="F17" s="14"/>
      <c r="G17" s="14"/>
      <c r="H17" s="14"/>
      <c r="I17" s="15"/>
      <c r="J17" s="13"/>
      <c r="K17" s="16"/>
    </row>
    <row r="18" spans="1:11" ht="28.5" customHeight="1">
      <c r="A18" s="43"/>
      <c r="B18" s="42"/>
      <c r="C18" s="12"/>
      <c r="D18" s="12"/>
      <c r="E18" s="13"/>
      <c r="F18" s="14"/>
      <c r="G18" s="14"/>
      <c r="H18" s="14"/>
      <c r="I18" s="15"/>
      <c r="J18" s="13"/>
      <c r="K18" s="44"/>
    </row>
    <row r="19" spans="1:11" ht="27.75" customHeight="1">
      <c r="A19" s="43"/>
      <c r="B19" s="42"/>
      <c r="C19" s="12"/>
      <c r="D19" s="12"/>
      <c r="E19" s="13"/>
      <c r="F19" s="14"/>
      <c r="G19" s="14"/>
      <c r="H19" s="14"/>
      <c r="I19" s="15"/>
      <c r="J19" s="13"/>
      <c r="K19" s="16"/>
    </row>
    <row r="20" spans="1:11" ht="24.75" customHeight="1">
      <c r="A20" s="43"/>
      <c r="B20" s="42"/>
      <c r="C20" s="12"/>
      <c r="D20" s="12"/>
      <c r="E20" s="13"/>
      <c r="F20" s="14"/>
      <c r="G20" s="14"/>
      <c r="H20" s="14"/>
      <c r="I20" s="15"/>
      <c r="J20" s="13"/>
      <c r="K20" s="16"/>
    </row>
    <row r="21" spans="1:11" ht="24.75" customHeight="1">
      <c r="A21" s="43"/>
      <c r="B21" s="42"/>
      <c r="C21" s="12"/>
      <c r="D21" s="12"/>
      <c r="E21" s="13"/>
      <c r="F21" s="14"/>
      <c r="G21" s="14"/>
      <c r="H21" s="14"/>
      <c r="I21" s="15"/>
      <c r="J21" s="13"/>
      <c r="K21" s="16"/>
    </row>
    <row r="22" spans="1:11" ht="24.75" customHeight="1">
      <c r="A22" s="43"/>
      <c r="B22" s="42"/>
      <c r="C22" s="12"/>
      <c r="D22" s="12"/>
      <c r="E22" s="13"/>
      <c r="F22" s="14"/>
      <c r="G22" s="14"/>
      <c r="H22" s="14"/>
      <c r="I22" s="15"/>
      <c r="J22" s="13"/>
      <c r="K22" s="16"/>
    </row>
    <row r="23" spans="1:11" ht="18" customHeight="1">
      <c r="A23" s="18"/>
      <c r="B23" s="12"/>
      <c r="C23" s="12"/>
      <c r="D23" s="12"/>
      <c r="E23" s="13"/>
      <c r="F23" s="14"/>
      <c r="G23" s="14"/>
      <c r="H23" s="14"/>
      <c r="I23" s="15"/>
      <c r="J23" s="13"/>
      <c r="K23" s="16"/>
    </row>
    <row r="24" spans="1:11" ht="18" customHeight="1">
      <c r="A24" s="51" t="s">
        <v>9</v>
      </c>
      <c r="B24" s="47"/>
      <c r="C24" s="47"/>
      <c r="D24" s="47"/>
      <c r="E24" s="48"/>
      <c r="F24" s="46"/>
      <c r="G24" s="34">
        <f>SUM(G15:G23)</f>
        <v>0</v>
      </c>
      <c r="H24" s="46">
        <v>0</v>
      </c>
      <c r="I24" s="49"/>
      <c r="J24" s="48"/>
      <c r="K24" s="50"/>
    </row>
    <row r="25" spans="1:11" s="2" customFormat="1" ht="18" customHeight="1" thickBot="1">
      <c r="A25" s="31" t="s">
        <v>259</v>
      </c>
      <c r="B25" s="32"/>
      <c r="C25" s="32"/>
      <c r="D25" s="32"/>
      <c r="E25" s="33"/>
      <c r="F25" s="34"/>
      <c r="G25" s="34"/>
      <c r="H25" s="34"/>
      <c r="I25" s="35"/>
      <c r="J25" s="33"/>
      <c r="K25" s="36"/>
    </row>
    <row r="26" spans="1:11" s="2" customFormat="1" ht="18" customHeight="1" thickBot="1" thickTop="1">
      <c r="A26" s="37" t="s">
        <v>10</v>
      </c>
      <c r="B26" s="38"/>
      <c r="C26" s="38">
        <f>C5</f>
        <v>0</v>
      </c>
      <c r="D26" s="38">
        <f>D6</f>
        <v>1.5</v>
      </c>
      <c r="E26" s="39">
        <f>E7</f>
        <v>0</v>
      </c>
      <c r="F26" s="40">
        <f>F14</f>
        <v>0</v>
      </c>
      <c r="G26" s="40">
        <f>G24</f>
        <v>0</v>
      </c>
      <c r="H26" s="40">
        <f>SUM(H25+H14+H6+H5)</f>
        <v>0</v>
      </c>
      <c r="I26" s="52">
        <f>SUM(C26:H26)</f>
        <v>1.5</v>
      </c>
      <c r="J26" s="39"/>
      <c r="K26" s="41"/>
    </row>
    <row r="27" ht="13.5" thickTop="1"/>
    <row r="29" ht="12.75">
      <c r="A29" t="s">
        <v>276</v>
      </c>
    </row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tabSelected="1" zoomScalePageLayoutView="0" workbookViewId="0" topLeftCell="A1">
      <selection activeCell="C41" sqref="C41"/>
    </sheetView>
  </sheetViews>
  <sheetFormatPr defaultColWidth="11.421875" defaultRowHeight="12.75"/>
  <cols>
    <col min="1" max="1" width="33.421875" style="0" customWidth="1"/>
    <col min="2" max="2" width="12.28125" style="0" customWidth="1"/>
    <col min="3" max="3" width="14.57421875" style="0" customWidth="1"/>
    <col min="4" max="4" width="12.57421875" style="0" customWidth="1"/>
    <col min="5" max="5" width="9.8515625" style="0" customWidth="1"/>
    <col min="6" max="6" width="11.57421875" style="0" customWidth="1"/>
    <col min="7" max="7" width="8.57421875" style="0" customWidth="1"/>
  </cols>
  <sheetData>
    <row r="1" ht="13.5" thickBot="1"/>
    <row r="2" spans="1:8" s="57" customFormat="1" ht="77.25" thickBot="1">
      <c r="A2" s="56" t="s">
        <v>0</v>
      </c>
      <c r="B2" s="7" t="s">
        <v>13</v>
      </c>
      <c r="C2" s="7" t="s">
        <v>14</v>
      </c>
      <c r="D2" s="7" t="s">
        <v>15</v>
      </c>
      <c r="E2" s="8" t="s">
        <v>16</v>
      </c>
      <c r="F2" s="8" t="s">
        <v>17</v>
      </c>
      <c r="G2" s="7" t="s">
        <v>18</v>
      </c>
      <c r="H2" s="9" t="s">
        <v>19</v>
      </c>
    </row>
    <row r="3" spans="1:8" s="58" customFormat="1" ht="12.75">
      <c r="A3" s="70" t="s">
        <v>288</v>
      </c>
      <c r="B3" s="71">
        <v>1</v>
      </c>
      <c r="C3" s="71">
        <v>0</v>
      </c>
      <c r="D3" s="71">
        <v>0.5</v>
      </c>
      <c r="E3" s="72">
        <v>4.796666666666667</v>
      </c>
      <c r="F3" s="72">
        <v>0.6000000000000001</v>
      </c>
      <c r="G3" s="72">
        <v>0</v>
      </c>
      <c r="H3" s="73">
        <v>6.8966666666666665</v>
      </c>
    </row>
    <row r="4" spans="1:8" s="58" customFormat="1" ht="12.75">
      <c r="A4" s="70" t="s">
        <v>306</v>
      </c>
      <c r="B4" s="71">
        <v>1</v>
      </c>
      <c r="C4" s="71">
        <v>0</v>
      </c>
      <c r="D4" s="71">
        <v>0</v>
      </c>
      <c r="E4" s="72">
        <v>3.82</v>
      </c>
      <c r="F4" s="72">
        <v>0.9</v>
      </c>
      <c r="G4" s="72">
        <v>0.5</v>
      </c>
      <c r="H4" s="73">
        <f>SUM(B4:G4)</f>
        <v>6.220000000000001</v>
      </c>
    </row>
    <row r="5" spans="1:8" s="58" customFormat="1" ht="12.75">
      <c r="A5" s="70" t="s">
        <v>317</v>
      </c>
      <c r="B5" s="71">
        <v>0</v>
      </c>
      <c r="C5" s="71">
        <v>1.5</v>
      </c>
      <c r="D5" s="71">
        <v>0</v>
      </c>
      <c r="E5" s="72">
        <v>1.904</v>
      </c>
      <c r="F5" s="72">
        <v>1.5</v>
      </c>
      <c r="G5" s="72">
        <v>0</v>
      </c>
      <c r="H5" s="73">
        <v>4.904</v>
      </c>
    </row>
    <row r="6" spans="1:8" s="58" customFormat="1" ht="12.75">
      <c r="A6" s="70" t="s">
        <v>282</v>
      </c>
      <c r="B6" s="71">
        <v>0</v>
      </c>
      <c r="C6" s="71">
        <v>1.5</v>
      </c>
      <c r="D6" s="71">
        <v>0</v>
      </c>
      <c r="E6" s="72">
        <v>0.5766666666666667</v>
      </c>
      <c r="F6" s="72">
        <v>1.5</v>
      </c>
      <c r="G6" s="72">
        <v>0.5</v>
      </c>
      <c r="H6" s="73">
        <v>4.076666666666666</v>
      </c>
    </row>
    <row r="7" spans="1:8" s="58" customFormat="1" ht="12.75">
      <c r="A7" s="70" t="s">
        <v>316</v>
      </c>
      <c r="B7" s="71">
        <v>1</v>
      </c>
      <c r="C7" s="71">
        <v>1.5</v>
      </c>
      <c r="D7" s="71">
        <v>0</v>
      </c>
      <c r="E7" s="72">
        <v>0</v>
      </c>
      <c r="F7" s="72">
        <v>1.5</v>
      </c>
      <c r="G7" s="72">
        <v>0</v>
      </c>
      <c r="H7" s="73">
        <v>4</v>
      </c>
    </row>
    <row r="8" spans="1:8" s="58" customFormat="1" ht="12.75">
      <c r="A8" s="70" t="s">
        <v>291</v>
      </c>
      <c r="B8" s="71">
        <v>1</v>
      </c>
      <c r="C8" s="71">
        <v>1.5</v>
      </c>
      <c r="D8" s="71">
        <v>0</v>
      </c>
      <c r="E8" s="72">
        <v>0</v>
      </c>
      <c r="F8" s="72">
        <v>1.5</v>
      </c>
      <c r="G8" s="72">
        <v>0</v>
      </c>
      <c r="H8" s="73">
        <v>4</v>
      </c>
    </row>
    <row r="9" spans="1:8" s="58" customFormat="1" ht="12.75">
      <c r="A9" s="55" t="s">
        <v>305</v>
      </c>
      <c r="B9" s="58">
        <v>0</v>
      </c>
      <c r="C9" s="58">
        <v>1.5</v>
      </c>
      <c r="D9" s="58">
        <v>0.5</v>
      </c>
      <c r="E9" s="59">
        <v>0</v>
      </c>
      <c r="F9" s="59">
        <v>1.5</v>
      </c>
      <c r="G9" s="59">
        <v>0</v>
      </c>
      <c r="H9" s="69">
        <f>SUM(B9:G9)</f>
        <v>3.5</v>
      </c>
    </row>
    <row r="10" spans="1:8" s="58" customFormat="1" ht="12.75">
      <c r="A10" s="55" t="s">
        <v>303</v>
      </c>
      <c r="B10" s="58">
        <v>1</v>
      </c>
      <c r="C10" s="58">
        <v>0</v>
      </c>
      <c r="D10" s="58">
        <v>0</v>
      </c>
      <c r="E10" s="59">
        <v>1.22</v>
      </c>
      <c r="F10" s="59">
        <v>1.05</v>
      </c>
      <c r="G10" s="59">
        <v>0</v>
      </c>
      <c r="H10" s="69">
        <v>3.2699999999999996</v>
      </c>
    </row>
    <row r="11" spans="1:8" s="58" customFormat="1" ht="12.75">
      <c r="A11" s="55" t="s">
        <v>277</v>
      </c>
      <c r="B11" s="58">
        <v>0</v>
      </c>
      <c r="C11" s="58">
        <v>1.5</v>
      </c>
      <c r="D11" s="58">
        <v>0</v>
      </c>
      <c r="E11" s="59">
        <v>0</v>
      </c>
      <c r="F11" s="59">
        <v>1.5</v>
      </c>
      <c r="G11" s="59">
        <v>0</v>
      </c>
      <c r="H11" s="69">
        <v>3</v>
      </c>
    </row>
    <row r="12" spans="1:8" s="58" customFormat="1" ht="12.75">
      <c r="A12" s="55" t="s">
        <v>283</v>
      </c>
      <c r="B12" s="58">
        <v>0</v>
      </c>
      <c r="C12" s="58">
        <v>1.5</v>
      </c>
      <c r="D12" s="58">
        <v>0</v>
      </c>
      <c r="E12" s="59">
        <v>0</v>
      </c>
      <c r="F12" s="59">
        <v>1.5</v>
      </c>
      <c r="G12" s="59">
        <v>0</v>
      </c>
      <c r="H12" s="69">
        <v>3</v>
      </c>
    </row>
    <row r="13" spans="1:8" s="58" customFormat="1" ht="12.75">
      <c r="A13" s="55" t="s">
        <v>312</v>
      </c>
      <c r="B13" s="58">
        <v>0</v>
      </c>
      <c r="C13" s="58">
        <v>1.5</v>
      </c>
      <c r="D13" s="58">
        <v>0</v>
      </c>
      <c r="E13" s="59">
        <v>0</v>
      </c>
      <c r="F13" s="59">
        <v>1.5</v>
      </c>
      <c r="G13" s="59">
        <v>0</v>
      </c>
      <c r="H13" s="69">
        <f>SUM(B13:G13)</f>
        <v>3</v>
      </c>
    </row>
    <row r="14" spans="1:8" s="58" customFormat="1" ht="12.75">
      <c r="A14" s="55" t="s">
        <v>307</v>
      </c>
      <c r="B14" s="58">
        <v>0</v>
      </c>
      <c r="C14" s="58">
        <v>1.5</v>
      </c>
      <c r="D14" s="58">
        <v>0.5</v>
      </c>
      <c r="E14" s="59">
        <v>0</v>
      </c>
      <c r="F14" s="59">
        <v>0.8</v>
      </c>
      <c r="G14" s="59">
        <v>0</v>
      </c>
      <c r="H14" s="69">
        <f>SUM(B14:G14)</f>
        <v>2.8</v>
      </c>
    </row>
    <row r="15" spans="1:8" s="58" customFormat="1" ht="12.75">
      <c r="A15" s="55" t="s">
        <v>284</v>
      </c>
      <c r="B15" s="58">
        <v>1</v>
      </c>
      <c r="C15" s="58">
        <v>0</v>
      </c>
      <c r="D15" s="58">
        <v>0</v>
      </c>
      <c r="E15" s="59">
        <v>1.0266666666666668</v>
      </c>
      <c r="F15" s="59">
        <v>0.5</v>
      </c>
      <c r="G15" s="59">
        <v>0</v>
      </c>
      <c r="H15" s="69">
        <v>2.526666666666667</v>
      </c>
    </row>
    <row r="16" spans="1:8" s="58" customFormat="1" ht="12.75">
      <c r="A16" s="55" t="s">
        <v>278</v>
      </c>
      <c r="B16" s="58">
        <v>1</v>
      </c>
      <c r="C16" s="58">
        <v>0</v>
      </c>
      <c r="D16" s="58">
        <v>0</v>
      </c>
      <c r="E16" s="59">
        <v>0</v>
      </c>
      <c r="F16" s="59">
        <v>1.5</v>
      </c>
      <c r="G16" s="59">
        <v>0</v>
      </c>
      <c r="H16" s="69">
        <v>2.5</v>
      </c>
    </row>
    <row r="17" spans="1:8" s="58" customFormat="1" ht="12.75">
      <c r="A17" s="55" t="s">
        <v>313</v>
      </c>
      <c r="B17" s="58">
        <v>0</v>
      </c>
      <c r="C17" s="58">
        <v>1.5</v>
      </c>
      <c r="D17" s="58">
        <v>0.5</v>
      </c>
      <c r="E17" s="59">
        <v>0</v>
      </c>
      <c r="F17" s="59">
        <v>0.5</v>
      </c>
      <c r="G17" s="59">
        <v>0</v>
      </c>
      <c r="H17" s="69">
        <f>SUM(B17:G17)</f>
        <v>2.5</v>
      </c>
    </row>
    <row r="18" spans="1:8" s="58" customFormat="1" ht="12.75">
      <c r="A18" s="68" t="s">
        <v>215</v>
      </c>
      <c r="B18" s="58">
        <v>0</v>
      </c>
      <c r="C18" s="58">
        <v>1.5</v>
      </c>
      <c r="D18" s="58">
        <v>0</v>
      </c>
      <c r="E18" s="59">
        <v>0</v>
      </c>
      <c r="F18" s="59">
        <v>0.9</v>
      </c>
      <c r="G18" s="59">
        <v>0</v>
      </c>
      <c r="H18" s="69">
        <v>2.4</v>
      </c>
    </row>
    <row r="19" spans="1:8" s="58" customFormat="1" ht="12.75">
      <c r="A19" s="55" t="s">
        <v>290</v>
      </c>
      <c r="B19" s="58">
        <v>0</v>
      </c>
      <c r="C19" s="58">
        <v>1.5</v>
      </c>
      <c r="D19" s="58">
        <v>0</v>
      </c>
      <c r="E19" s="59">
        <v>0</v>
      </c>
      <c r="F19" s="59">
        <v>0.7</v>
      </c>
      <c r="G19" s="59">
        <v>0</v>
      </c>
      <c r="H19" s="69">
        <v>2.2</v>
      </c>
    </row>
    <row r="20" spans="1:8" s="58" customFormat="1" ht="12.75">
      <c r="A20" s="55" t="s">
        <v>302</v>
      </c>
      <c r="B20" s="58">
        <v>0</v>
      </c>
      <c r="C20" s="58">
        <v>1.5</v>
      </c>
      <c r="D20" s="58">
        <v>0</v>
      </c>
      <c r="E20" s="59">
        <v>0.0166</v>
      </c>
      <c r="F20" s="59">
        <v>0.7</v>
      </c>
      <c r="G20" s="59">
        <v>0</v>
      </c>
      <c r="H20" s="69">
        <f>SUM(B20:G20)</f>
        <v>2.2165999999999997</v>
      </c>
    </row>
    <row r="21" spans="1:8" s="58" customFormat="1" ht="12.75">
      <c r="A21" s="55" t="s">
        <v>280</v>
      </c>
      <c r="B21" s="58">
        <v>1</v>
      </c>
      <c r="C21" s="58">
        <v>0</v>
      </c>
      <c r="D21" s="58">
        <v>0</v>
      </c>
      <c r="E21" s="59">
        <v>0</v>
      </c>
      <c r="F21" s="59">
        <v>1.15</v>
      </c>
      <c r="G21" s="59">
        <v>0</v>
      </c>
      <c r="H21" s="69">
        <f>SUM(B21:G21)</f>
        <v>2.15</v>
      </c>
    </row>
    <row r="22" spans="1:8" s="58" customFormat="1" ht="12.75">
      <c r="A22" s="55" t="s">
        <v>304</v>
      </c>
      <c r="B22" s="58">
        <v>0</v>
      </c>
      <c r="C22" s="58">
        <v>1.5</v>
      </c>
      <c r="D22" s="58">
        <v>0</v>
      </c>
      <c r="E22" s="59">
        <v>0.6</v>
      </c>
      <c r="F22" s="59">
        <v>0</v>
      </c>
      <c r="G22" s="59">
        <v>0</v>
      </c>
      <c r="H22" s="69">
        <f>SUM(B22:G22)</f>
        <v>2.1</v>
      </c>
    </row>
    <row r="23" spans="1:8" s="58" customFormat="1" ht="12.75">
      <c r="A23" s="55" t="s">
        <v>279</v>
      </c>
      <c r="B23" s="58">
        <v>0</v>
      </c>
      <c r="C23" s="58">
        <v>1.5</v>
      </c>
      <c r="D23" s="58">
        <v>0</v>
      </c>
      <c r="E23" s="59">
        <v>0</v>
      </c>
      <c r="F23" s="59">
        <v>0.5</v>
      </c>
      <c r="G23" s="59">
        <v>0</v>
      </c>
      <c r="H23" s="69">
        <f>SUM(B23:G23)</f>
        <v>2</v>
      </c>
    </row>
    <row r="24" spans="1:8" s="58" customFormat="1" ht="12.75">
      <c r="A24" s="55" t="s">
        <v>289</v>
      </c>
      <c r="B24" s="58">
        <v>0</v>
      </c>
      <c r="C24" s="58">
        <v>1.5</v>
      </c>
      <c r="D24" s="58">
        <v>0</v>
      </c>
      <c r="E24" s="59">
        <v>0</v>
      </c>
      <c r="F24" s="59">
        <v>0.65</v>
      </c>
      <c r="G24" s="59">
        <v>0</v>
      </c>
      <c r="H24" s="69">
        <v>2.15</v>
      </c>
    </row>
    <row r="25" spans="1:8" s="58" customFormat="1" ht="12.75">
      <c r="A25" s="55" t="s">
        <v>301</v>
      </c>
      <c r="B25" s="58">
        <v>0</v>
      </c>
      <c r="C25" s="58">
        <v>1.5</v>
      </c>
      <c r="D25" s="58">
        <v>0.5</v>
      </c>
      <c r="E25" s="59">
        <v>0</v>
      </c>
      <c r="F25" s="59">
        <v>0</v>
      </c>
      <c r="G25" s="59">
        <v>0</v>
      </c>
      <c r="H25" s="69">
        <f>SUM(B25:G25)</f>
        <v>2</v>
      </c>
    </row>
    <row r="26" spans="1:8" s="58" customFormat="1" ht="12.75">
      <c r="A26" s="68" t="s">
        <v>216</v>
      </c>
      <c r="B26" s="58">
        <v>0</v>
      </c>
      <c r="C26" s="58">
        <v>1.5</v>
      </c>
      <c r="D26" s="58">
        <v>0</v>
      </c>
      <c r="E26" s="59">
        <v>0</v>
      </c>
      <c r="F26" s="59">
        <v>0.5</v>
      </c>
      <c r="G26" s="59">
        <v>0</v>
      </c>
      <c r="H26" s="69">
        <v>2</v>
      </c>
    </row>
    <row r="27" spans="1:8" s="58" customFormat="1" ht="12.75">
      <c r="A27" s="55" t="s">
        <v>281</v>
      </c>
      <c r="B27" s="58">
        <v>1</v>
      </c>
      <c r="C27" s="58">
        <v>0</v>
      </c>
      <c r="D27" s="58">
        <v>0.5</v>
      </c>
      <c r="E27" s="59">
        <v>0</v>
      </c>
      <c r="F27" s="59">
        <v>0.4</v>
      </c>
      <c r="G27" s="59">
        <v>0</v>
      </c>
      <c r="H27" s="69">
        <v>1.9</v>
      </c>
    </row>
    <row r="28" spans="1:8" s="58" customFormat="1" ht="12.75">
      <c r="A28" s="55" t="s">
        <v>300</v>
      </c>
      <c r="B28" s="58">
        <v>0</v>
      </c>
      <c r="C28" s="58">
        <v>1.5</v>
      </c>
      <c r="D28" s="58">
        <v>0</v>
      </c>
      <c r="E28" s="59">
        <v>0</v>
      </c>
      <c r="F28" s="59">
        <v>0.15</v>
      </c>
      <c r="G28" s="59">
        <v>0</v>
      </c>
      <c r="H28" s="69">
        <f>SUM(B28:G28)</f>
        <v>1.65</v>
      </c>
    </row>
    <row r="29" spans="1:8" s="58" customFormat="1" ht="12.75">
      <c r="A29" s="55" t="s">
        <v>308</v>
      </c>
      <c r="B29" s="58">
        <v>1</v>
      </c>
      <c r="C29" s="58">
        <v>0</v>
      </c>
      <c r="D29" s="58">
        <v>0</v>
      </c>
      <c r="E29" s="59">
        <v>0</v>
      </c>
      <c r="F29" s="59">
        <v>0.5</v>
      </c>
      <c r="G29" s="59">
        <v>0</v>
      </c>
      <c r="H29" s="69">
        <f>SUM(B29:G29)</f>
        <v>1.5</v>
      </c>
    </row>
    <row r="30" spans="1:8" s="58" customFormat="1" ht="12.75">
      <c r="A30" s="55" t="s">
        <v>311</v>
      </c>
      <c r="B30" s="58">
        <v>1</v>
      </c>
      <c r="C30" s="58">
        <v>0</v>
      </c>
      <c r="D30" s="58">
        <v>0</v>
      </c>
      <c r="E30" s="59">
        <v>0</v>
      </c>
      <c r="F30" s="59">
        <v>0</v>
      </c>
      <c r="G30" s="59">
        <v>0.5</v>
      </c>
      <c r="H30" s="69">
        <f>SUM(B30:G30)</f>
        <v>1.5</v>
      </c>
    </row>
    <row r="31" spans="1:8" s="58" customFormat="1" ht="12.75">
      <c r="A31" s="55" t="s">
        <v>286</v>
      </c>
      <c r="B31" s="58">
        <v>1</v>
      </c>
      <c r="C31" s="58">
        <v>0</v>
      </c>
      <c r="D31" s="58">
        <v>0</v>
      </c>
      <c r="E31" s="59">
        <v>0</v>
      </c>
      <c r="F31" s="59">
        <v>0.2</v>
      </c>
      <c r="G31" s="59">
        <v>0</v>
      </c>
      <c r="H31" s="69">
        <v>1.2</v>
      </c>
    </row>
    <row r="32" spans="1:8" s="58" customFormat="1" ht="12.75">
      <c r="A32" s="55" t="s">
        <v>309</v>
      </c>
      <c r="B32" s="58">
        <v>1</v>
      </c>
      <c r="C32" s="58">
        <v>0</v>
      </c>
      <c r="D32" s="58">
        <v>0</v>
      </c>
      <c r="E32" s="59">
        <v>0</v>
      </c>
      <c r="F32" s="59">
        <v>0.2</v>
      </c>
      <c r="G32" s="59">
        <v>0</v>
      </c>
      <c r="H32" s="69">
        <f>SUM(B32:G32)</f>
        <v>1.2</v>
      </c>
    </row>
    <row r="33" spans="1:8" s="58" customFormat="1" ht="12.75">
      <c r="A33" s="55" t="s">
        <v>285</v>
      </c>
      <c r="B33" s="58">
        <v>1</v>
      </c>
      <c r="C33" s="58">
        <v>0</v>
      </c>
      <c r="D33" s="58">
        <v>0</v>
      </c>
      <c r="E33" s="59">
        <v>0</v>
      </c>
      <c r="F33" s="59">
        <v>0.1</v>
      </c>
      <c r="G33" s="59">
        <v>0</v>
      </c>
      <c r="H33" s="69">
        <v>1.1</v>
      </c>
    </row>
    <row r="34" spans="1:8" s="58" customFormat="1" ht="12.75">
      <c r="A34" s="55" t="s">
        <v>310</v>
      </c>
      <c r="B34" s="58">
        <v>1</v>
      </c>
      <c r="C34" s="58">
        <v>0</v>
      </c>
      <c r="D34" s="58">
        <v>0</v>
      </c>
      <c r="E34" s="59">
        <v>0</v>
      </c>
      <c r="F34" s="59">
        <v>0.1</v>
      </c>
      <c r="G34" s="59">
        <v>0</v>
      </c>
      <c r="H34" s="69">
        <f>SUM(B34:G34)</f>
        <v>1.1</v>
      </c>
    </row>
    <row r="35" spans="1:8" s="58" customFormat="1" ht="12.75">
      <c r="A35" s="55" t="s">
        <v>287</v>
      </c>
      <c r="B35" s="58">
        <v>1</v>
      </c>
      <c r="C35" s="58">
        <v>0</v>
      </c>
      <c r="D35" s="58">
        <v>0</v>
      </c>
      <c r="E35" s="59">
        <v>0</v>
      </c>
      <c r="F35" s="59">
        <v>0</v>
      </c>
      <c r="G35" s="59">
        <v>0</v>
      </c>
      <c r="H35" s="69">
        <v>1</v>
      </c>
    </row>
    <row r="36" spans="1:8" s="58" customFormat="1" ht="12.75">
      <c r="A36" s="55" t="s">
        <v>314</v>
      </c>
      <c r="B36" s="58">
        <v>1</v>
      </c>
      <c r="C36" s="58">
        <v>0</v>
      </c>
      <c r="D36" s="58">
        <v>0</v>
      </c>
      <c r="E36" s="59">
        <v>0</v>
      </c>
      <c r="F36" s="59">
        <v>0</v>
      </c>
      <c r="G36" s="59">
        <v>0</v>
      </c>
      <c r="H36" s="69">
        <f>SUM(B36:G36)</f>
        <v>1</v>
      </c>
    </row>
    <row r="37" spans="1:9" ht="12.75">
      <c r="A37" s="55" t="s">
        <v>315</v>
      </c>
      <c r="B37" s="74" t="s">
        <v>321</v>
      </c>
      <c r="C37" s="75"/>
      <c r="D37" s="75"/>
      <c r="E37" s="76"/>
      <c r="F37" s="76"/>
      <c r="G37" s="76"/>
      <c r="H37" s="76"/>
      <c r="I37" s="54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3">
      <selection activeCell="A14" sqref="A14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0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34</v>
      </c>
      <c r="B15" s="42" t="s">
        <v>7</v>
      </c>
      <c r="C15" s="12"/>
      <c r="D15" s="12"/>
      <c r="E15" s="13"/>
      <c r="F15" s="14"/>
      <c r="G15" s="14">
        <v>0.2</v>
      </c>
      <c r="H15" s="14"/>
      <c r="I15" s="15"/>
      <c r="J15" s="13"/>
      <c r="K15" s="16"/>
    </row>
    <row r="16" spans="1:11" ht="18" customHeight="1">
      <c r="A16" s="43" t="s">
        <v>35</v>
      </c>
      <c r="B16" s="42" t="s">
        <v>7</v>
      </c>
      <c r="C16" s="12"/>
      <c r="D16" s="12"/>
      <c r="E16" s="13"/>
      <c r="F16" s="14"/>
      <c r="G16" s="14">
        <v>0.4</v>
      </c>
      <c r="H16" s="14"/>
      <c r="I16" s="15"/>
      <c r="J16" s="13"/>
      <c r="K16" s="16"/>
    </row>
    <row r="17" spans="1:11" ht="25.5" customHeight="1">
      <c r="A17" s="43" t="s">
        <v>36</v>
      </c>
      <c r="B17" s="42" t="s">
        <v>12</v>
      </c>
      <c r="C17" s="12"/>
      <c r="D17" s="12"/>
      <c r="E17" s="13"/>
      <c r="F17" s="14"/>
      <c r="G17" s="14">
        <v>0.4</v>
      </c>
      <c r="H17" s="14"/>
      <c r="I17" s="15"/>
      <c r="J17" s="13"/>
      <c r="K17" s="16"/>
    </row>
    <row r="18" spans="1:11" ht="28.5" customHeight="1">
      <c r="A18" s="43" t="s">
        <v>37</v>
      </c>
      <c r="B18" s="42" t="s">
        <v>8</v>
      </c>
      <c r="C18" s="12"/>
      <c r="D18" s="12"/>
      <c r="E18" s="13"/>
      <c r="F18" s="14"/>
      <c r="G18" s="14">
        <v>0</v>
      </c>
      <c r="H18" s="14"/>
      <c r="I18" s="15"/>
      <c r="J18" s="13"/>
      <c r="K18" s="44" t="s">
        <v>38</v>
      </c>
    </row>
    <row r="19" spans="1:11" ht="27.75" customHeight="1">
      <c r="A19" s="43" t="s">
        <v>39</v>
      </c>
      <c r="B19" s="42" t="s">
        <v>8</v>
      </c>
      <c r="C19" s="12"/>
      <c r="D19" s="12"/>
      <c r="E19" s="13"/>
      <c r="F19" s="14"/>
      <c r="G19" s="14">
        <v>0</v>
      </c>
      <c r="H19" s="14"/>
      <c r="I19" s="15"/>
      <c r="J19" s="13"/>
      <c r="K19" s="16"/>
    </row>
    <row r="20" spans="1:11" ht="24.75" customHeight="1">
      <c r="A20" s="43" t="s">
        <v>40</v>
      </c>
      <c r="B20" s="42" t="s">
        <v>12</v>
      </c>
      <c r="C20" s="12"/>
      <c r="D20" s="12"/>
      <c r="E20" s="13"/>
      <c r="F20" s="14"/>
      <c r="G20" s="14">
        <v>0.1</v>
      </c>
      <c r="H20" s="14"/>
      <c r="I20" s="15"/>
      <c r="J20" s="13"/>
      <c r="K20" s="16"/>
    </row>
    <row r="21" spans="1:11" ht="24.75" customHeight="1">
      <c r="A21" s="43" t="s">
        <v>41</v>
      </c>
      <c r="B21" s="42" t="s">
        <v>7</v>
      </c>
      <c r="C21" s="12"/>
      <c r="D21" s="12"/>
      <c r="E21" s="13"/>
      <c r="F21" s="14"/>
      <c r="G21" s="14">
        <v>0.1</v>
      </c>
      <c r="H21" s="14"/>
      <c r="I21" s="15"/>
      <c r="J21" s="13"/>
      <c r="K21" s="16"/>
    </row>
    <row r="22" spans="1:11" ht="24.75" customHeight="1">
      <c r="A22" s="43" t="s">
        <v>42</v>
      </c>
      <c r="B22" s="42" t="s">
        <v>12</v>
      </c>
      <c r="C22" s="12"/>
      <c r="D22" s="12"/>
      <c r="E22" s="13"/>
      <c r="F22" s="14"/>
      <c r="G22" s="14">
        <v>0.5</v>
      </c>
      <c r="H22" s="14"/>
      <c r="I22" s="15"/>
      <c r="J22" s="13"/>
      <c r="K22" s="44"/>
    </row>
    <row r="23" spans="1:11" ht="24.75" customHeight="1">
      <c r="A23" s="43" t="s">
        <v>43</v>
      </c>
      <c r="B23" s="42" t="s">
        <v>12</v>
      </c>
      <c r="C23" s="12"/>
      <c r="D23" s="12"/>
      <c r="E23" s="13"/>
      <c r="F23" s="14"/>
      <c r="G23" s="14">
        <v>0.5</v>
      </c>
      <c r="H23" s="14"/>
      <c r="I23" s="15"/>
      <c r="J23" s="13"/>
      <c r="K23" s="44"/>
    </row>
    <row r="24" spans="1:11" ht="24.75" customHeight="1">
      <c r="A24" s="43" t="s">
        <v>44</v>
      </c>
      <c r="B24" s="42" t="s">
        <v>12</v>
      </c>
      <c r="C24" s="12"/>
      <c r="D24" s="12"/>
      <c r="E24" s="13"/>
      <c r="F24" s="14"/>
      <c r="G24" s="14">
        <v>0.5</v>
      </c>
      <c r="H24" s="14"/>
      <c r="I24" s="15"/>
      <c r="J24" s="13"/>
      <c r="K24" s="44"/>
    </row>
    <row r="25" spans="1:11" ht="24.75" customHeight="1">
      <c r="A25" s="43" t="s">
        <v>99</v>
      </c>
      <c r="B25" s="42"/>
      <c r="C25" s="12"/>
      <c r="D25" s="12"/>
      <c r="E25" s="13"/>
      <c r="F25" s="14"/>
      <c r="G25" s="14"/>
      <c r="H25" s="14"/>
      <c r="I25" s="15"/>
      <c r="J25" s="13"/>
      <c r="K25" s="16"/>
    </row>
    <row r="26" spans="1:11" ht="24.75" customHeight="1">
      <c r="A26" s="43"/>
      <c r="B26" s="42"/>
      <c r="C26" s="12"/>
      <c r="D26" s="12"/>
      <c r="E26" s="13"/>
      <c r="F26" s="14"/>
      <c r="G26" s="14"/>
      <c r="H26" s="14"/>
      <c r="I26" s="15"/>
      <c r="J26" s="13"/>
      <c r="K26" s="16"/>
    </row>
    <row r="27" spans="1:11" ht="24.75" customHeight="1">
      <c r="A27" s="43"/>
      <c r="B27" s="42"/>
      <c r="C27" s="12"/>
      <c r="D27" s="12"/>
      <c r="E27" s="13"/>
      <c r="F27" s="14"/>
      <c r="G27" s="14"/>
      <c r="H27" s="14"/>
      <c r="I27" s="15"/>
      <c r="J27" s="13"/>
      <c r="K27" s="16"/>
    </row>
    <row r="28" spans="1:11" ht="18" customHeight="1">
      <c r="A28" s="18"/>
      <c r="B28" s="12"/>
      <c r="C28" s="12"/>
      <c r="D28" s="12"/>
      <c r="E28" s="13"/>
      <c r="F28" s="14"/>
      <c r="G28" s="14"/>
      <c r="H28" s="14"/>
      <c r="I28" s="15"/>
      <c r="J28" s="13"/>
      <c r="K28" s="16"/>
    </row>
    <row r="29" spans="1:11" ht="18" customHeight="1">
      <c r="A29" s="51" t="s">
        <v>9</v>
      </c>
      <c r="B29" s="47"/>
      <c r="C29" s="47"/>
      <c r="D29" s="47"/>
      <c r="E29" s="48"/>
      <c r="F29" s="46"/>
      <c r="G29" s="34">
        <f>SUM(G15:G28)</f>
        <v>2.7</v>
      </c>
      <c r="H29" s="46">
        <v>0</v>
      </c>
      <c r="I29" s="49"/>
      <c r="J29" s="48"/>
      <c r="K29" s="50"/>
    </row>
    <row r="30" spans="1:11" s="2" customFormat="1" ht="18" customHeight="1" thickBot="1">
      <c r="A30" s="31" t="s">
        <v>23</v>
      </c>
      <c r="B30" s="32"/>
      <c r="C30" s="32"/>
      <c r="D30" s="32"/>
      <c r="E30" s="33"/>
      <c r="F30" s="34"/>
      <c r="G30" s="34"/>
      <c r="H30" s="34">
        <f>G30</f>
        <v>0</v>
      </c>
      <c r="I30" s="35"/>
      <c r="J30" s="33"/>
      <c r="K30" s="36"/>
    </row>
    <row r="31" spans="1:11" s="2" customFormat="1" ht="18" customHeight="1" thickBot="1" thickTop="1">
      <c r="A31" s="37" t="s">
        <v>10</v>
      </c>
      <c r="B31" s="38"/>
      <c r="C31" s="38">
        <f>C5</f>
        <v>0</v>
      </c>
      <c r="D31" s="38">
        <f>D6</f>
        <v>1.5</v>
      </c>
      <c r="E31" s="39">
        <f>E7</f>
        <v>0</v>
      </c>
      <c r="F31" s="40">
        <f>F14</f>
        <v>0</v>
      </c>
      <c r="G31" s="40">
        <v>1.5</v>
      </c>
      <c r="H31" s="40">
        <f>SUM(H30+H14+H6+H5)</f>
        <v>0</v>
      </c>
      <c r="I31" s="52">
        <f>SUM(C31:H31)</f>
        <v>3</v>
      </c>
      <c r="J31" s="39"/>
      <c r="K31" s="41"/>
    </row>
    <row r="32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3">
      <selection activeCell="F34" sqref="F34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46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1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0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47</v>
      </c>
      <c r="B15" s="42" t="s">
        <v>8</v>
      </c>
      <c r="C15" s="12"/>
      <c r="D15" s="12"/>
      <c r="E15" s="13"/>
      <c r="F15" s="14"/>
      <c r="G15" s="14">
        <v>0</v>
      </c>
      <c r="H15" s="14"/>
      <c r="I15" s="15"/>
      <c r="J15" s="13"/>
      <c r="K15" s="44" t="s">
        <v>48</v>
      </c>
    </row>
    <row r="16" spans="1:11" ht="25.5" customHeight="1">
      <c r="A16" s="43" t="s">
        <v>42</v>
      </c>
      <c r="B16" s="42" t="s">
        <v>12</v>
      </c>
      <c r="C16" s="12"/>
      <c r="D16" s="12"/>
      <c r="E16" s="13"/>
      <c r="F16" s="14"/>
      <c r="G16" s="14">
        <v>0.5</v>
      </c>
      <c r="H16" s="14"/>
      <c r="I16" s="15"/>
      <c r="J16" s="13"/>
      <c r="K16" s="44"/>
    </row>
    <row r="17" spans="1:11" ht="28.5" customHeight="1">
      <c r="A17" s="43" t="s">
        <v>43</v>
      </c>
      <c r="B17" s="42" t="s">
        <v>12</v>
      </c>
      <c r="C17" s="12"/>
      <c r="D17" s="12"/>
      <c r="E17" s="13"/>
      <c r="F17" s="14"/>
      <c r="G17" s="14">
        <v>0.5</v>
      </c>
      <c r="H17" s="14"/>
      <c r="I17" s="15"/>
      <c r="J17" s="13"/>
      <c r="K17" s="44"/>
    </row>
    <row r="18" spans="1:11" ht="27.75" customHeight="1">
      <c r="A18" s="43" t="s">
        <v>44</v>
      </c>
      <c r="B18" s="42" t="s">
        <v>12</v>
      </c>
      <c r="C18" s="12"/>
      <c r="D18" s="12"/>
      <c r="E18" s="13"/>
      <c r="F18" s="14"/>
      <c r="G18" s="14">
        <v>0.5</v>
      </c>
      <c r="H18" s="14"/>
      <c r="I18" s="15"/>
      <c r="J18" s="13"/>
      <c r="K18" s="44"/>
    </row>
    <row r="19" spans="1:11" ht="24.75" customHeight="1">
      <c r="A19" s="43"/>
      <c r="B19" s="42"/>
      <c r="C19" s="12"/>
      <c r="D19" s="12"/>
      <c r="E19" s="13"/>
      <c r="F19" s="14"/>
      <c r="G19" s="14"/>
      <c r="H19" s="14"/>
      <c r="I19" s="15"/>
      <c r="J19" s="13"/>
      <c r="K19" s="16"/>
    </row>
    <row r="20" spans="1:11" ht="24.75" customHeight="1">
      <c r="A20" s="43"/>
      <c r="B20" s="42"/>
      <c r="C20" s="12"/>
      <c r="D20" s="12"/>
      <c r="E20" s="13"/>
      <c r="F20" s="14"/>
      <c r="G20" s="14"/>
      <c r="H20" s="14"/>
      <c r="I20" s="15"/>
      <c r="J20" s="13"/>
      <c r="K20" s="16"/>
    </row>
    <row r="21" spans="1:11" ht="24.75" customHeight="1">
      <c r="A21" s="43"/>
      <c r="B21" s="42"/>
      <c r="C21" s="12"/>
      <c r="D21" s="12"/>
      <c r="E21" s="13"/>
      <c r="F21" s="14"/>
      <c r="G21" s="14"/>
      <c r="H21" s="14"/>
      <c r="I21" s="15"/>
      <c r="J21" s="13"/>
      <c r="K21" s="16"/>
    </row>
    <row r="22" spans="1:11" ht="24.75" customHeight="1">
      <c r="A22" s="18"/>
      <c r="B22" s="12"/>
      <c r="C22" s="12"/>
      <c r="D22" s="12"/>
      <c r="E22" s="13"/>
      <c r="F22" s="14"/>
      <c r="G22" s="14"/>
      <c r="H22" s="14"/>
      <c r="I22" s="15"/>
      <c r="J22" s="13"/>
      <c r="K22" s="16"/>
    </row>
    <row r="23" spans="1:11" ht="24.75" customHeight="1">
      <c r="A23" s="51" t="s">
        <v>9</v>
      </c>
      <c r="B23" s="47"/>
      <c r="C23" s="47"/>
      <c r="D23" s="47"/>
      <c r="E23" s="48"/>
      <c r="F23" s="46"/>
      <c r="G23" s="34">
        <f>SUM(G15:G22)</f>
        <v>1.5</v>
      </c>
      <c r="H23" s="46">
        <v>0</v>
      </c>
      <c r="I23" s="49"/>
      <c r="J23" s="48"/>
      <c r="K23" s="50"/>
    </row>
    <row r="24" spans="1:11" ht="24.75" customHeight="1" thickBot="1">
      <c r="A24" s="31" t="s">
        <v>23</v>
      </c>
      <c r="B24" s="32"/>
      <c r="C24" s="32"/>
      <c r="D24" s="32"/>
      <c r="E24" s="33"/>
      <c r="F24" s="34"/>
      <c r="G24" s="34"/>
      <c r="H24" s="34">
        <f>G24</f>
        <v>0</v>
      </c>
      <c r="I24" s="35"/>
      <c r="J24" s="33"/>
      <c r="K24" s="36"/>
    </row>
    <row r="25" spans="1:11" ht="24.75" customHeight="1" thickBot="1" thickTop="1">
      <c r="A25" s="37" t="s">
        <v>10</v>
      </c>
      <c r="B25" s="38"/>
      <c r="C25" s="38">
        <f>C5</f>
        <v>1</v>
      </c>
      <c r="D25" s="38">
        <f>D6</f>
        <v>0</v>
      </c>
      <c r="E25" s="39">
        <f>E7</f>
        <v>0</v>
      </c>
      <c r="F25" s="40">
        <f>F14</f>
        <v>0</v>
      </c>
      <c r="G25" s="40">
        <f>G23</f>
        <v>1.5</v>
      </c>
      <c r="H25" s="40">
        <f>SUM(H24+H14+H6+H5)</f>
        <v>0</v>
      </c>
      <c r="I25" s="52">
        <f>SUM(C25:H25)</f>
        <v>2.5</v>
      </c>
      <c r="J25" s="39"/>
      <c r="K25" s="41"/>
    </row>
    <row r="26" ht="24.75" customHeight="1" thickTop="1"/>
    <row r="27" ht="18" customHeight="1"/>
    <row r="28" ht="18" customHeight="1"/>
    <row r="29" spans="1:11" s="2" customFormat="1" ht="18" customHeight="1">
      <c r="A29"/>
      <c r="B29"/>
      <c r="C29" s="1"/>
      <c r="D29" s="1"/>
      <c r="E29" s="1"/>
      <c r="F29" s="1"/>
      <c r="G29" s="1"/>
      <c r="H29" s="1"/>
      <c r="I29" s="1"/>
      <c r="J29" s="1"/>
      <c r="K29"/>
    </row>
    <row r="30" spans="1:11" s="2" customFormat="1" ht="18" customHeight="1">
      <c r="A30"/>
      <c r="B30"/>
      <c r="C30" s="1"/>
      <c r="D30" s="1"/>
      <c r="E30" s="1"/>
      <c r="F30" s="1"/>
      <c r="G30" s="1"/>
      <c r="H30" s="1"/>
      <c r="I30" s="1"/>
      <c r="J30" s="1"/>
      <c r="K30"/>
    </row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4">
      <selection activeCell="A14" sqref="A14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0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50</v>
      </c>
      <c r="B15" s="42" t="s">
        <v>7</v>
      </c>
      <c r="C15" s="12"/>
      <c r="D15" s="12"/>
      <c r="E15" s="13"/>
      <c r="F15" s="14"/>
      <c r="G15" s="14">
        <v>0.5</v>
      </c>
      <c r="H15" s="14"/>
      <c r="I15" s="15"/>
      <c r="J15" s="13"/>
      <c r="K15" s="16"/>
    </row>
    <row r="16" spans="1:11" ht="24.75" customHeight="1">
      <c r="A16" s="43"/>
      <c r="B16" s="42"/>
      <c r="C16" s="12"/>
      <c r="D16" s="12"/>
      <c r="E16" s="13"/>
      <c r="F16" s="14"/>
      <c r="G16" s="14"/>
      <c r="H16" s="14"/>
      <c r="I16" s="15"/>
      <c r="J16" s="13"/>
      <c r="K16" s="16"/>
    </row>
    <row r="17" spans="1:11" ht="24.75" customHeight="1">
      <c r="A17" s="43"/>
      <c r="B17" s="42"/>
      <c r="C17" s="12"/>
      <c r="D17" s="12"/>
      <c r="E17" s="13"/>
      <c r="F17" s="14"/>
      <c r="G17" s="14"/>
      <c r="H17" s="14"/>
      <c r="I17" s="15"/>
      <c r="J17" s="13"/>
      <c r="K17" s="16"/>
    </row>
    <row r="18" spans="1:11" ht="24.75" customHeight="1">
      <c r="A18" s="43"/>
      <c r="B18" s="42"/>
      <c r="C18" s="12"/>
      <c r="D18" s="12"/>
      <c r="E18" s="13"/>
      <c r="F18" s="14"/>
      <c r="G18" s="14"/>
      <c r="H18" s="14"/>
      <c r="I18" s="15"/>
      <c r="J18" s="13"/>
      <c r="K18" s="16"/>
    </row>
    <row r="19" spans="1:11" ht="18" customHeight="1">
      <c r="A19" s="18"/>
      <c r="B19" s="12"/>
      <c r="C19" s="12"/>
      <c r="D19" s="12"/>
      <c r="E19" s="13"/>
      <c r="F19" s="14"/>
      <c r="G19" s="14"/>
      <c r="H19" s="14"/>
      <c r="I19" s="15"/>
      <c r="J19" s="13"/>
      <c r="K19" s="16"/>
    </row>
    <row r="20" spans="1:11" ht="18" customHeight="1">
      <c r="A20" s="51" t="s">
        <v>9</v>
      </c>
      <c r="B20" s="47"/>
      <c r="C20" s="47"/>
      <c r="D20" s="47"/>
      <c r="E20" s="48"/>
      <c r="F20" s="46"/>
      <c r="G20" s="34">
        <f>SUM(G15:G19)</f>
        <v>0.5</v>
      </c>
      <c r="H20" s="46">
        <v>0</v>
      </c>
      <c r="I20" s="49"/>
      <c r="J20" s="48"/>
      <c r="K20" s="50"/>
    </row>
    <row r="21" spans="1:11" s="2" customFormat="1" ht="18" customHeight="1" thickBot="1">
      <c r="A21" s="31" t="s">
        <v>23</v>
      </c>
      <c r="B21" s="32"/>
      <c r="C21" s="32"/>
      <c r="D21" s="32"/>
      <c r="E21" s="33"/>
      <c r="F21" s="34"/>
      <c r="G21" s="34"/>
      <c r="H21" s="34">
        <f>G21</f>
        <v>0</v>
      </c>
      <c r="I21" s="35"/>
      <c r="J21" s="33"/>
      <c r="K21" s="36"/>
    </row>
    <row r="22" spans="1:11" s="2" customFormat="1" ht="18" customHeight="1" thickBot="1" thickTop="1">
      <c r="A22" s="37" t="s">
        <v>10</v>
      </c>
      <c r="B22" s="38"/>
      <c r="C22" s="38">
        <f>C5</f>
        <v>0</v>
      </c>
      <c r="D22" s="38">
        <f>D6</f>
        <v>1.5</v>
      </c>
      <c r="E22" s="39">
        <f>E7</f>
        <v>0</v>
      </c>
      <c r="F22" s="40">
        <f>F14</f>
        <v>0</v>
      </c>
      <c r="G22" s="40">
        <f>G20</f>
        <v>0.5</v>
      </c>
      <c r="H22" s="40">
        <f>SUM(H21+H14+H6+H5)</f>
        <v>0</v>
      </c>
      <c r="I22" s="52">
        <f>SUM(C22:H22)</f>
        <v>2</v>
      </c>
      <c r="J22" s="39"/>
      <c r="K22" s="41"/>
    </row>
    <row r="23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7">
      <selection activeCell="A18" sqref="A18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46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1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0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11"/>
      <c r="B8" s="12"/>
      <c r="C8" s="12"/>
      <c r="D8" s="12"/>
      <c r="E8" s="13"/>
      <c r="F8" s="14"/>
      <c r="G8" s="14"/>
      <c r="H8" s="14"/>
      <c r="I8" s="15"/>
      <c r="J8" s="13"/>
      <c r="K8" s="16"/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24.75" customHeight="1">
      <c r="A15" s="43" t="s">
        <v>43</v>
      </c>
      <c r="B15" s="42" t="s">
        <v>7</v>
      </c>
      <c r="C15" s="12"/>
      <c r="D15" s="12"/>
      <c r="E15" s="13"/>
      <c r="F15" s="14"/>
      <c r="G15" s="14">
        <v>0.5</v>
      </c>
      <c r="H15" s="14"/>
      <c r="I15" s="15"/>
      <c r="J15" s="13"/>
      <c r="K15" s="44"/>
    </row>
    <row r="16" spans="1:11" ht="24.75" customHeight="1">
      <c r="A16" s="43" t="s">
        <v>159</v>
      </c>
      <c r="B16" s="42" t="s">
        <v>11</v>
      </c>
      <c r="C16" s="12"/>
      <c r="D16" s="12"/>
      <c r="E16" s="13"/>
      <c r="F16" s="14"/>
      <c r="G16" s="14">
        <v>0</v>
      </c>
      <c r="H16" s="14"/>
      <c r="I16" s="15"/>
      <c r="J16" s="13"/>
      <c r="K16" s="16" t="s">
        <v>160</v>
      </c>
    </row>
    <row r="17" spans="1:11" ht="24.75" customHeight="1">
      <c r="A17" s="43" t="s">
        <v>161</v>
      </c>
      <c r="B17" s="42" t="s">
        <v>12</v>
      </c>
      <c r="C17" s="12"/>
      <c r="D17" s="12"/>
      <c r="E17" s="13"/>
      <c r="F17" s="14"/>
      <c r="G17" s="14">
        <v>0.4</v>
      </c>
      <c r="H17" s="14"/>
      <c r="I17" s="15"/>
      <c r="J17" s="13"/>
      <c r="K17" s="16"/>
    </row>
    <row r="18" spans="1:11" ht="24.75" customHeight="1">
      <c r="A18" s="43" t="s">
        <v>162</v>
      </c>
      <c r="B18" s="42" t="s">
        <v>12</v>
      </c>
      <c r="C18" s="12"/>
      <c r="D18" s="12"/>
      <c r="E18" s="13"/>
      <c r="F18" s="14"/>
      <c r="G18" s="14">
        <v>0.2</v>
      </c>
      <c r="H18" s="14"/>
      <c r="I18" s="15"/>
      <c r="J18" s="13"/>
      <c r="K18" s="16"/>
    </row>
    <row r="19" spans="1:11" ht="24.75" customHeight="1">
      <c r="A19" s="43" t="s">
        <v>163</v>
      </c>
      <c r="B19" s="42" t="s">
        <v>12</v>
      </c>
      <c r="C19" s="12"/>
      <c r="D19" s="12"/>
      <c r="E19" s="13"/>
      <c r="F19" s="14"/>
      <c r="G19" s="14">
        <v>0.05</v>
      </c>
      <c r="H19" s="14"/>
      <c r="I19" s="15"/>
      <c r="J19" s="13"/>
      <c r="K19" s="16"/>
    </row>
    <row r="20" spans="1:11" ht="24.75" customHeight="1">
      <c r="A20" s="43" t="s">
        <v>164</v>
      </c>
      <c r="B20" s="42" t="s">
        <v>11</v>
      </c>
      <c r="C20" s="12"/>
      <c r="D20" s="12"/>
      <c r="E20" s="13"/>
      <c r="F20" s="14"/>
      <c r="G20" s="14">
        <v>0</v>
      </c>
      <c r="H20" s="14"/>
      <c r="I20" s="15"/>
      <c r="J20" s="13"/>
      <c r="K20" s="16" t="s">
        <v>165</v>
      </c>
    </row>
    <row r="21" spans="1:11" ht="18" customHeight="1">
      <c r="A21" s="18" t="s">
        <v>166</v>
      </c>
      <c r="B21" s="12" t="s">
        <v>11</v>
      </c>
      <c r="C21" s="12"/>
      <c r="D21" s="12"/>
      <c r="E21" s="13"/>
      <c r="F21" s="14"/>
      <c r="G21" s="14">
        <v>0</v>
      </c>
      <c r="H21" s="14"/>
      <c r="I21" s="15"/>
      <c r="J21" s="13"/>
      <c r="K21" s="16" t="s">
        <v>131</v>
      </c>
    </row>
    <row r="22" spans="1:11" ht="18" customHeight="1">
      <c r="A22" s="51" t="s">
        <v>9</v>
      </c>
      <c r="B22" s="47"/>
      <c r="C22" s="47"/>
      <c r="D22" s="47"/>
      <c r="E22" s="48"/>
      <c r="F22" s="46"/>
      <c r="G22" s="34">
        <f>SUM(G15:G21)</f>
        <v>1.1500000000000001</v>
      </c>
      <c r="H22" s="46">
        <v>0</v>
      </c>
      <c r="I22" s="49"/>
      <c r="J22" s="48"/>
      <c r="K22" s="50"/>
    </row>
    <row r="23" spans="1:11" s="2" customFormat="1" ht="18" customHeight="1" thickBot="1">
      <c r="A23" s="31" t="s">
        <v>23</v>
      </c>
      <c r="B23" s="32"/>
      <c r="C23" s="32"/>
      <c r="D23" s="32"/>
      <c r="E23" s="33"/>
      <c r="F23" s="34"/>
      <c r="G23" s="34"/>
      <c r="H23" s="34">
        <f>G23</f>
        <v>0</v>
      </c>
      <c r="I23" s="35"/>
      <c r="J23" s="33"/>
      <c r="K23" s="36"/>
    </row>
    <row r="24" spans="1:11" s="2" customFormat="1" ht="18" customHeight="1" thickBot="1" thickTop="1">
      <c r="A24" s="37" t="s">
        <v>10</v>
      </c>
      <c r="B24" s="38"/>
      <c r="C24" s="38">
        <f>C5</f>
        <v>1</v>
      </c>
      <c r="D24" s="38">
        <f>D6</f>
        <v>0</v>
      </c>
      <c r="E24" s="39">
        <f>E7</f>
        <v>0</v>
      </c>
      <c r="F24" s="40">
        <f>F14</f>
        <v>0</v>
      </c>
      <c r="G24" s="40">
        <f>G22</f>
        <v>1.1500000000000001</v>
      </c>
      <c r="H24" s="40">
        <f>SUM(H23+H14+H6+H5)</f>
        <v>0</v>
      </c>
      <c r="I24" s="52">
        <f>SUM(C24:H24)</f>
        <v>2.1500000000000004</v>
      </c>
      <c r="J24" s="39"/>
      <c r="K24" s="41"/>
    </row>
    <row r="25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7">
      <selection activeCell="C22" sqref="C22:I22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4.8515625" style="0" customWidth="1"/>
  </cols>
  <sheetData>
    <row r="1" spans="1:11" ht="27.75" customHeight="1" thickTop="1">
      <c r="A1" s="66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31</v>
      </c>
    </row>
    <row r="5" spans="1:11" s="2" customFormat="1" ht="18" customHeight="1">
      <c r="A5" s="19" t="s">
        <v>21</v>
      </c>
      <c r="B5" s="20"/>
      <c r="C5" s="20">
        <v>1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0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0.5</v>
      </c>
      <c r="F7" s="14"/>
      <c r="G7" s="14"/>
      <c r="H7" s="14"/>
      <c r="I7" s="15"/>
      <c r="J7" s="13"/>
      <c r="K7" s="16"/>
    </row>
    <row r="8" spans="1:11" ht="29.25" customHeight="1">
      <c r="A8" s="53" t="s">
        <v>54</v>
      </c>
      <c r="B8" s="12"/>
      <c r="C8" s="12"/>
      <c r="D8" s="12"/>
      <c r="E8" s="13"/>
      <c r="F8" s="14">
        <v>0</v>
      </c>
      <c r="G8" s="14"/>
      <c r="H8" s="14"/>
      <c r="I8" s="15"/>
      <c r="J8" s="13"/>
      <c r="K8" s="44" t="s">
        <v>55</v>
      </c>
    </row>
    <row r="9" spans="1:11" ht="18" customHeight="1">
      <c r="A9" s="11"/>
      <c r="B9" s="12"/>
      <c r="C9" s="12"/>
      <c r="D9" s="12"/>
      <c r="E9" s="13"/>
      <c r="F9" s="14"/>
      <c r="G9" s="14"/>
      <c r="H9" s="14"/>
      <c r="I9" s="15"/>
      <c r="J9" s="13"/>
      <c r="K9" s="16"/>
    </row>
    <row r="10" spans="1:11" ht="18" customHeight="1">
      <c r="A10" s="11"/>
      <c r="B10" s="12"/>
      <c r="C10" s="12"/>
      <c r="D10" s="12"/>
      <c r="E10" s="13"/>
      <c r="F10" s="14"/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v>0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24</v>
      </c>
      <c r="B15" s="42" t="s">
        <v>7</v>
      </c>
      <c r="C15" s="12"/>
      <c r="D15" s="12"/>
      <c r="E15" s="13"/>
      <c r="F15" s="14"/>
      <c r="G15" s="14">
        <v>0.4</v>
      </c>
      <c r="H15" s="14"/>
      <c r="I15" s="15"/>
      <c r="J15" s="13"/>
      <c r="K15" s="16"/>
    </row>
    <row r="16" spans="1:11" ht="24.75" customHeight="1">
      <c r="A16" s="43"/>
      <c r="B16" s="42"/>
      <c r="C16" s="12"/>
      <c r="D16" s="12"/>
      <c r="E16" s="13"/>
      <c r="F16" s="14"/>
      <c r="G16" s="14"/>
      <c r="H16" s="14"/>
      <c r="I16" s="15"/>
      <c r="J16" s="13"/>
      <c r="K16" s="16"/>
    </row>
    <row r="17" spans="1:11" ht="24.75" customHeight="1">
      <c r="A17" s="43"/>
      <c r="B17" s="42"/>
      <c r="C17" s="12"/>
      <c r="D17" s="12"/>
      <c r="E17" s="13"/>
      <c r="F17" s="14"/>
      <c r="G17" s="14"/>
      <c r="H17" s="14"/>
      <c r="I17" s="15"/>
      <c r="J17" s="13"/>
      <c r="K17" s="16"/>
    </row>
    <row r="18" spans="1:11" ht="24.75" customHeight="1">
      <c r="A18" s="43"/>
      <c r="B18" s="42"/>
      <c r="C18" s="12"/>
      <c r="D18" s="12"/>
      <c r="E18" s="13"/>
      <c r="F18" s="14"/>
      <c r="G18" s="14"/>
      <c r="H18" s="14"/>
      <c r="I18" s="15"/>
      <c r="J18" s="13"/>
      <c r="K18" s="16"/>
    </row>
    <row r="19" spans="1:11" ht="18" customHeight="1">
      <c r="A19" s="18"/>
      <c r="B19" s="12"/>
      <c r="C19" s="12"/>
      <c r="D19" s="12"/>
      <c r="E19" s="13"/>
      <c r="F19" s="14"/>
      <c r="G19" s="14"/>
      <c r="H19" s="14"/>
      <c r="I19" s="15"/>
      <c r="J19" s="13"/>
      <c r="K19" s="16"/>
    </row>
    <row r="20" spans="1:11" ht="18" customHeight="1">
      <c r="A20" s="51" t="s">
        <v>9</v>
      </c>
      <c r="B20" s="47"/>
      <c r="C20" s="47"/>
      <c r="D20" s="47"/>
      <c r="E20" s="48"/>
      <c r="F20" s="46"/>
      <c r="G20" s="34">
        <f>SUM(G15:G19)</f>
        <v>0.4</v>
      </c>
      <c r="H20" s="46">
        <v>0</v>
      </c>
      <c r="I20" s="49"/>
      <c r="J20" s="48"/>
      <c r="K20" s="50"/>
    </row>
    <row r="21" spans="1:11" s="2" customFormat="1" ht="18" customHeight="1" thickBot="1">
      <c r="A21" s="31" t="s">
        <v>23</v>
      </c>
      <c r="B21" s="32"/>
      <c r="C21" s="32"/>
      <c r="D21" s="32"/>
      <c r="E21" s="33"/>
      <c r="F21" s="34"/>
      <c r="G21" s="34"/>
      <c r="H21" s="34">
        <f>G21</f>
        <v>0</v>
      </c>
      <c r="I21" s="35"/>
      <c r="J21" s="33"/>
      <c r="K21" s="36"/>
    </row>
    <row r="22" spans="1:11" s="2" customFormat="1" ht="18" customHeight="1" thickBot="1" thickTop="1">
      <c r="A22" s="37" t="s">
        <v>10</v>
      </c>
      <c r="B22" s="38"/>
      <c r="C22" s="38">
        <f>C5</f>
        <v>1</v>
      </c>
      <c r="D22" s="38">
        <f>D6</f>
        <v>0</v>
      </c>
      <c r="E22" s="39">
        <f>E7</f>
        <v>0.5</v>
      </c>
      <c r="F22" s="40">
        <f>F14</f>
        <v>0</v>
      </c>
      <c r="G22" s="40">
        <f>G20</f>
        <v>0.4</v>
      </c>
      <c r="H22" s="40">
        <f>SUM(H21+H14+H6+H5)</f>
        <v>0</v>
      </c>
      <c r="I22" s="52">
        <f>SUM(C22:H22)</f>
        <v>1.9</v>
      </c>
      <c r="J22" s="39"/>
      <c r="K22" s="41"/>
    </row>
    <row r="23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6">
      <selection activeCell="K31" sqref="K31"/>
    </sheetView>
  </sheetViews>
  <sheetFormatPr defaultColWidth="14.28125" defaultRowHeight="12.75"/>
  <cols>
    <col min="1" max="1" width="54.57421875" style="0" customWidth="1"/>
    <col min="2" max="2" width="10.7109375" style="0" customWidth="1"/>
    <col min="3" max="4" width="14.28125" style="1" customWidth="1"/>
    <col min="5" max="5" width="13.00390625" style="1" customWidth="1"/>
    <col min="6" max="6" width="11.57421875" style="1" customWidth="1"/>
    <col min="7" max="7" width="11.7109375" style="1" customWidth="1"/>
    <col min="8" max="9" width="13.140625" style="1" customWidth="1"/>
    <col min="10" max="10" width="14.28125" style="1" customWidth="1"/>
    <col min="11" max="11" width="19.7109375" style="0" bestFit="1" customWidth="1"/>
  </cols>
  <sheetData>
    <row r="1" spans="1:11" ht="27.75" customHeight="1" thickTop="1">
      <c r="A1" s="66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7.75" customHeight="1">
      <c r="A2" s="67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3.5" thickBo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3" customFormat="1" ht="77.25" thickBot="1">
      <c r="A4" s="10" t="s">
        <v>1</v>
      </c>
      <c r="B4" s="7" t="s">
        <v>5</v>
      </c>
      <c r="C4" s="7" t="s">
        <v>13</v>
      </c>
      <c r="D4" s="7" t="s">
        <v>14</v>
      </c>
      <c r="E4" s="7" t="s">
        <v>15</v>
      </c>
      <c r="F4" s="8" t="s">
        <v>16</v>
      </c>
      <c r="G4" s="8" t="s">
        <v>17</v>
      </c>
      <c r="H4" s="7" t="s">
        <v>18</v>
      </c>
      <c r="I4" s="9" t="s">
        <v>19</v>
      </c>
      <c r="J4" s="7" t="s">
        <v>3</v>
      </c>
      <c r="K4" s="17" t="s">
        <v>20</v>
      </c>
    </row>
    <row r="5" spans="1:11" s="2" customFormat="1" ht="18" customHeight="1">
      <c r="A5" s="19" t="s">
        <v>21</v>
      </c>
      <c r="B5" s="20"/>
      <c r="C5" s="20">
        <v>0</v>
      </c>
      <c r="D5" s="20"/>
      <c r="E5" s="21">
        <v>0</v>
      </c>
      <c r="F5" s="22"/>
      <c r="G5" s="22"/>
      <c r="H5" s="22">
        <v>0</v>
      </c>
      <c r="I5" s="23"/>
      <c r="J5" s="21"/>
      <c r="K5" s="24"/>
    </row>
    <row r="6" spans="1:11" s="2" customFormat="1" ht="18" customHeight="1">
      <c r="A6" s="25" t="s">
        <v>4</v>
      </c>
      <c r="B6" s="26"/>
      <c r="C6" s="26"/>
      <c r="D6" s="26">
        <v>1.5</v>
      </c>
      <c r="E6" s="27"/>
      <c r="F6" s="28"/>
      <c r="G6" s="28"/>
      <c r="H6" s="28"/>
      <c r="I6" s="29"/>
      <c r="J6" s="27"/>
      <c r="K6" s="30"/>
    </row>
    <row r="7" spans="1:11" ht="18" customHeight="1">
      <c r="A7" s="25" t="s">
        <v>22</v>
      </c>
      <c r="B7" s="12"/>
      <c r="C7" s="12"/>
      <c r="D7" s="12"/>
      <c r="E7" s="27">
        <v>0</v>
      </c>
      <c r="F7" s="14"/>
      <c r="G7" s="14"/>
      <c r="H7" s="14"/>
      <c r="I7" s="15"/>
      <c r="J7" s="13"/>
      <c r="K7" s="16"/>
    </row>
    <row r="8" spans="1:11" ht="18" customHeight="1">
      <c r="A8" s="53" t="s">
        <v>61</v>
      </c>
      <c r="B8" s="12"/>
      <c r="C8" s="12"/>
      <c r="D8" s="12"/>
      <c r="E8" s="13"/>
      <c r="F8" s="14">
        <f>(23/30*0.1)+2*0.1</f>
        <v>0.27666666666666667</v>
      </c>
      <c r="G8" s="14"/>
      <c r="H8" s="14"/>
      <c r="I8" s="15"/>
      <c r="J8" s="13"/>
      <c r="K8" s="16"/>
    </row>
    <row r="9" spans="1:11" ht="18" customHeight="1">
      <c r="A9" s="53" t="s">
        <v>62</v>
      </c>
      <c r="B9" s="12"/>
      <c r="C9" s="12"/>
      <c r="D9" s="12"/>
      <c r="E9" s="13"/>
      <c r="F9" s="14">
        <f>2*0.1</f>
        <v>0.2</v>
      </c>
      <c r="G9" s="14"/>
      <c r="H9" s="14"/>
      <c r="I9" s="15"/>
      <c r="J9" s="13"/>
      <c r="K9" s="16"/>
    </row>
    <row r="10" spans="1:11" ht="18" customHeight="1">
      <c r="A10" s="53" t="s">
        <v>63</v>
      </c>
      <c r="B10" s="12"/>
      <c r="C10" s="12"/>
      <c r="D10" s="12"/>
      <c r="E10" s="13"/>
      <c r="F10" s="14">
        <v>0.1</v>
      </c>
      <c r="G10" s="14"/>
      <c r="H10" s="14"/>
      <c r="I10" s="15"/>
      <c r="J10" s="13"/>
      <c r="K10" s="16"/>
    </row>
    <row r="11" spans="1:11" ht="18" customHeight="1">
      <c r="A11" s="11"/>
      <c r="B11" s="12"/>
      <c r="C11" s="12"/>
      <c r="D11" s="12"/>
      <c r="E11" s="13"/>
      <c r="F11" s="14"/>
      <c r="G11" s="14"/>
      <c r="H11" s="14"/>
      <c r="I11" s="15"/>
      <c r="J11" s="13"/>
      <c r="K11" s="16"/>
    </row>
    <row r="12" spans="1:11" ht="18" customHeight="1">
      <c r="A12" s="11"/>
      <c r="B12" s="12"/>
      <c r="C12" s="12"/>
      <c r="D12" s="12"/>
      <c r="E12" s="13"/>
      <c r="F12" s="14"/>
      <c r="G12" s="14"/>
      <c r="H12" s="14"/>
      <c r="I12" s="15"/>
      <c r="J12" s="13"/>
      <c r="K12" s="16"/>
    </row>
    <row r="13" spans="1:11" ht="18" customHeight="1">
      <c r="A13" s="11"/>
      <c r="B13" s="12"/>
      <c r="C13" s="12"/>
      <c r="D13" s="12"/>
      <c r="E13" s="13"/>
      <c r="F13" s="14"/>
      <c r="G13" s="14"/>
      <c r="H13" s="14"/>
      <c r="I13" s="15"/>
      <c r="J13" s="13"/>
      <c r="K13" s="16"/>
    </row>
    <row r="14" spans="1:11" s="2" customFormat="1" ht="18" customHeight="1">
      <c r="A14" s="25" t="s">
        <v>2</v>
      </c>
      <c r="B14" s="26"/>
      <c r="C14" s="26"/>
      <c r="D14" s="26"/>
      <c r="E14" s="27"/>
      <c r="F14" s="28">
        <f>SUM(F8:F13)</f>
        <v>0.5766666666666667</v>
      </c>
      <c r="G14" s="28"/>
      <c r="H14" s="28">
        <v>0</v>
      </c>
      <c r="I14" s="29"/>
      <c r="J14" s="27"/>
      <c r="K14" s="30"/>
    </row>
    <row r="15" spans="1:11" ht="18" customHeight="1">
      <c r="A15" s="43" t="s">
        <v>57</v>
      </c>
      <c r="B15" s="42" t="s">
        <v>7</v>
      </c>
      <c r="C15" s="12"/>
      <c r="D15" s="12"/>
      <c r="E15" s="13"/>
      <c r="F15" s="14"/>
      <c r="G15" s="14">
        <v>0.5</v>
      </c>
      <c r="H15" s="14"/>
      <c r="I15" s="15"/>
      <c r="J15" s="13"/>
      <c r="K15" s="44"/>
    </row>
    <row r="16" spans="1:11" ht="18" customHeight="1">
      <c r="A16" s="43" t="s">
        <v>35</v>
      </c>
      <c r="B16" s="42" t="s">
        <v>7</v>
      </c>
      <c r="C16" s="12"/>
      <c r="D16" s="12"/>
      <c r="E16" s="13"/>
      <c r="F16" s="14"/>
      <c r="G16" s="14">
        <v>0.4</v>
      </c>
      <c r="H16" s="14"/>
      <c r="I16" s="15"/>
      <c r="J16" s="13"/>
      <c r="K16" s="16"/>
    </row>
    <row r="17" spans="1:11" ht="25.5" customHeight="1">
      <c r="A17" s="43" t="s">
        <v>58</v>
      </c>
      <c r="B17" s="42" t="s">
        <v>7</v>
      </c>
      <c r="C17" s="12"/>
      <c r="D17" s="12"/>
      <c r="E17" s="13"/>
      <c r="F17" s="14"/>
      <c r="G17" s="14">
        <v>0.4</v>
      </c>
      <c r="H17" s="14"/>
      <c r="I17" s="15"/>
      <c r="J17" s="13"/>
      <c r="K17" s="16"/>
    </row>
    <row r="18" spans="1:11" ht="28.5" customHeight="1">
      <c r="A18" s="43" t="s">
        <v>59</v>
      </c>
      <c r="B18" s="42" t="s">
        <v>7</v>
      </c>
      <c r="C18" s="12"/>
      <c r="D18" s="12"/>
      <c r="E18" s="13"/>
      <c r="F18" s="14"/>
      <c r="G18" s="14">
        <v>0.4</v>
      </c>
      <c r="H18" s="14"/>
      <c r="I18" s="15"/>
      <c r="J18" s="13"/>
      <c r="K18" s="44"/>
    </row>
    <row r="19" spans="1:11" ht="27.75" customHeight="1">
      <c r="A19" s="43" t="s">
        <v>60</v>
      </c>
      <c r="B19" s="42"/>
      <c r="C19" s="12"/>
      <c r="D19" s="12"/>
      <c r="E19" s="13"/>
      <c r="F19" s="14"/>
      <c r="G19" s="14"/>
      <c r="H19" s="14"/>
      <c r="I19" s="15"/>
      <c r="J19" s="13"/>
      <c r="K19" s="16"/>
    </row>
    <row r="20" spans="1:11" ht="24.75" customHeight="1">
      <c r="A20" s="43"/>
      <c r="B20" s="42"/>
      <c r="C20" s="12"/>
      <c r="D20" s="12"/>
      <c r="E20" s="13"/>
      <c r="F20" s="14"/>
      <c r="G20" s="14"/>
      <c r="H20" s="14"/>
      <c r="I20" s="15"/>
      <c r="J20" s="13"/>
      <c r="K20" s="16"/>
    </row>
    <row r="21" spans="1:11" ht="24.75" customHeight="1">
      <c r="A21" s="43"/>
      <c r="B21" s="42"/>
      <c r="C21" s="12"/>
      <c r="D21" s="12"/>
      <c r="E21" s="13"/>
      <c r="F21" s="14"/>
      <c r="G21" s="14"/>
      <c r="H21" s="14"/>
      <c r="I21" s="15"/>
      <c r="J21" s="13"/>
      <c r="K21" s="16"/>
    </row>
    <row r="22" spans="1:11" ht="24.75" customHeight="1">
      <c r="A22" s="43"/>
      <c r="B22" s="42"/>
      <c r="C22" s="12"/>
      <c r="D22" s="12"/>
      <c r="E22" s="13"/>
      <c r="F22" s="14"/>
      <c r="G22" s="14"/>
      <c r="H22" s="14"/>
      <c r="I22" s="15"/>
      <c r="J22" s="13"/>
      <c r="K22" s="44"/>
    </row>
    <row r="23" spans="1:11" ht="24.75" customHeight="1">
      <c r="A23" s="43"/>
      <c r="B23" s="42"/>
      <c r="C23" s="12"/>
      <c r="D23" s="12"/>
      <c r="E23" s="13"/>
      <c r="F23" s="14"/>
      <c r="G23" s="14"/>
      <c r="H23" s="14"/>
      <c r="I23" s="15"/>
      <c r="J23" s="13"/>
      <c r="K23" s="44"/>
    </row>
    <row r="24" spans="1:11" ht="24.75" customHeight="1">
      <c r="A24" s="43"/>
      <c r="B24" s="42"/>
      <c r="C24" s="12"/>
      <c r="D24" s="12"/>
      <c r="E24" s="13"/>
      <c r="F24" s="14"/>
      <c r="G24" s="14"/>
      <c r="H24" s="14"/>
      <c r="I24" s="15"/>
      <c r="J24" s="13"/>
      <c r="K24" s="44"/>
    </row>
    <row r="25" spans="1:11" ht="24.75" customHeight="1">
      <c r="A25" s="43"/>
      <c r="B25" s="42"/>
      <c r="C25" s="12"/>
      <c r="D25" s="12"/>
      <c r="E25" s="13"/>
      <c r="F25" s="14"/>
      <c r="G25" s="14"/>
      <c r="H25" s="14"/>
      <c r="I25" s="15"/>
      <c r="J25" s="13"/>
      <c r="K25" s="16"/>
    </row>
    <row r="26" spans="1:11" ht="24.75" customHeight="1">
      <c r="A26" s="43"/>
      <c r="B26" s="42"/>
      <c r="C26" s="12"/>
      <c r="D26" s="12"/>
      <c r="E26" s="13"/>
      <c r="F26" s="14"/>
      <c r="G26" s="14"/>
      <c r="H26" s="14"/>
      <c r="I26" s="15"/>
      <c r="J26" s="13"/>
      <c r="K26" s="16"/>
    </row>
    <row r="27" spans="1:11" ht="24.75" customHeight="1">
      <c r="A27" s="43"/>
      <c r="B27" s="42"/>
      <c r="C27" s="12"/>
      <c r="D27" s="12"/>
      <c r="E27" s="13"/>
      <c r="F27" s="14"/>
      <c r="G27" s="14"/>
      <c r="H27" s="14"/>
      <c r="I27" s="15"/>
      <c r="J27" s="13"/>
      <c r="K27" s="16"/>
    </row>
    <row r="28" spans="1:11" ht="18" customHeight="1">
      <c r="A28" s="18"/>
      <c r="B28" s="12"/>
      <c r="C28" s="12"/>
      <c r="D28" s="12"/>
      <c r="E28" s="13"/>
      <c r="F28" s="14"/>
      <c r="G28" s="14"/>
      <c r="H28" s="14"/>
      <c r="I28" s="15"/>
      <c r="J28" s="13"/>
      <c r="K28" s="16"/>
    </row>
    <row r="29" spans="1:11" ht="18" customHeight="1">
      <c r="A29" s="51" t="s">
        <v>9</v>
      </c>
      <c r="B29" s="47"/>
      <c r="C29" s="47"/>
      <c r="D29" s="47"/>
      <c r="E29" s="48"/>
      <c r="F29" s="46"/>
      <c r="G29" s="34">
        <f>SUM(G15:G28)</f>
        <v>1.7000000000000002</v>
      </c>
      <c r="H29" s="46">
        <v>0</v>
      </c>
      <c r="I29" s="49"/>
      <c r="J29" s="48"/>
      <c r="K29" s="50"/>
    </row>
    <row r="30" spans="1:11" s="2" customFormat="1" ht="18" customHeight="1" thickBot="1">
      <c r="A30" s="31" t="s">
        <v>23</v>
      </c>
      <c r="B30" s="32"/>
      <c r="C30" s="32"/>
      <c r="D30" s="32"/>
      <c r="E30" s="33"/>
      <c r="F30" s="34"/>
      <c r="G30" s="34"/>
      <c r="H30" s="34">
        <v>0.5</v>
      </c>
      <c r="I30" s="35"/>
      <c r="J30" s="33"/>
      <c r="K30" s="36" t="s">
        <v>320</v>
      </c>
    </row>
    <row r="31" spans="1:11" s="2" customFormat="1" ht="18" customHeight="1" thickBot="1" thickTop="1">
      <c r="A31" s="37" t="s">
        <v>10</v>
      </c>
      <c r="B31" s="38"/>
      <c r="C31" s="38">
        <f>C5</f>
        <v>0</v>
      </c>
      <c r="D31" s="38">
        <f>D6</f>
        <v>1.5</v>
      </c>
      <c r="E31" s="39">
        <f>E7</f>
        <v>0</v>
      </c>
      <c r="F31" s="40">
        <f>F14</f>
        <v>0.5766666666666667</v>
      </c>
      <c r="G31" s="40">
        <v>1.5</v>
      </c>
      <c r="H31" s="40">
        <f>SUM(H30+H14+H6+H5)</f>
        <v>0.5</v>
      </c>
      <c r="I31" s="52">
        <f>SUM(C31:H31)</f>
        <v>4.076666666666666</v>
      </c>
      <c r="J31" s="39"/>
      <c r="K31" s="41"/>
    </row>
    <row r="32" ht="13.5" thickTop="1"/>
  </sheetData>
  <sheetProtection/>
  <mergeCells count="2">
    <mergeCell ref="A1:K1"/>
    <mergeCell ref="A2:K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2009-05-18T08:50:09Z</cp:lastPrinted>
  <dcterms:created xsi:type="dcterms:W3CDTF">1996-11-27T10:00:04Z</dcterms:created>
  <dcterms:modified xsi:type="dcterms:W3CDTF">2009-05-18T08:55:49Z</dcterms:modified>
  <cp:category/>
  <cp:version/>
  <cp:contentType/>
  <cp:contentStatus/>
</cp:coreProperties>
</file>